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8год\"/>
    </mc:Choice>
  </mc:AlternateContent>
  <xr:revisionPtr revIDLastSave="0" documentId="13_ncr:1_{9994C151-E8EA-4ADF-B31B-856AF61DA4EC}" xr6:coauthVersionLast="38" xr6:coauthVersionMax="38" xr10:uidLastSave="{00000000-0000-0000-0000-000000000000}"/>
  <bookViews>
    <workbookView xWindow="0" yWindow="0" windowWidth="28800" windowHeight="12225" xr2:uid="{172AB202-6363-4C90-BA40-BEB0E60C903B}"/>
  </bookViews>
  <sheets>
    <sheet name="календарный график" sheetId="2" r:id="rId1"/>
    <sheet name="учебный план" sheetId="1" r:id="rId2"/>
  </sheets>
  <definedNames>
    <definedName name="_ftn1" localSheetId="1">'учебный план'!$B$58</definedName>
    <definedName name="_ftnref1" localSheetId="1">'учебный план'!$B$46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9" i="1" l="1"/>
  <c r="V79" i="1"/>
  <c r="W73" i="1"/>
  <c r="V73" i="1"/>
  <c r="W68" i="1"/>
  <c r="V68" i="1"/>
  <c r="W62" i="1"/>
  <c r="V62" i="1"/>
  <c r="W57" i="1"/>
  <c r="V57" i="1"/>
  <c r="W38" i="1"/>
  <c r="V38" i="1"/>
  <c r="W35" i="1"/>
  <c r="V35" i="1"/>
  <c r="W26" i="1"/>
  <c r="V26" i="1"/>
  <c r="W10" i="1"/>
  <c r="V10" i="1"/>
  <c r="V56" i="1" l="1"/>
  <c r="V85" i="1" s="1"/>
  <c r="W56" i="1"/>
  <c r="W85" i="1" s="1"/>
  <c r="M38" i="1"/>
  <c r="M35" i="1"/>
  <c r="M26" i="1"/>
  <c r="M10" i="1"/>
  <c r="M79" i="1"/>
  <c r="M73" i="1"/>
  <c r="M68" i="1"/>
  <c r="M62" i="1"/>
  <c r="M57" i="1"/>
  <c r="O74" i="1"/>
  <c r="O75" i="1"/>
  <c r="O80" i="1"/>
  <c r="O79" i="1" s="1"/>
  <c r="O69" i="1"/>
  <c r="O68" i="1" s="1"/>
  <c r="O64" i="1"/>
  <c r="O63" i="1"/>
  <c r="O62" i="1" s="1"/>
  <c r="O58" i="1"/>
  <c r="O57" i="1" s="1"/>
  <c r="O53" i="1"/>
  <c r="O50" i="1"/>
  <c r="O49" i="1"/>
  <c r="O48" i="1"/>
  <c r="O47" i="1"/>
  <c r="O46" i="1"/>
  <c r="O45" i="1"/>
  <c r="O40" i="1"/>
  <c r="O37" i="1"/>
  <c r="O36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26" i="1" l="1"/>
  <c r="O35" i="1"/>
  <c r="M56" i="1"/>
  <c r="M85" i="1" s="1"/>
  <c r="O73" i="1"/>
  <c r="O56" i="1" s="1"/>
  <c r="O10" i="1"/>
  <c r="Z76" i="1"/>
  <c r="Z70" i="1"/>
  <c r="Z65" i="1"/>
  <c r="AB60" i="1"/>
  <c r="AB41" i="1" l="1"/>
  <c r="K101" i="1"/>
  <c r="K92" i="1"/>
  <c r="P10" i="1" l="1"/>
  <c r="K80" i="1"/>
  <c r="K75" i="1"/>
  <c r="K74" i="1"/>
  <c r="K69" i="1"/>
  <c r="K64" i="1"/>
  <c r="K63" i="1"/>
  <c r="K58" i="1"/>
  <c r="K53" i="1"/>
  <c r="K50" i="1"/>
  <c r="K49" i="1"/>
  <c r="K48" i="1"/>
  <c r="K47" i="1"/>
  <c r="K46" i="1"/>
  <c r="K45" i="1"/>
  <c r="K40" i="1"/>
  <c r="K37" i="1"/>
  <c r="K36" i="1"/>
  <c r="K34" i="1"/>
  <c r="K33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L79" i="1"/>
  <c r="L10" i="1"/>
  <c r="L26" i="1"/>
  <c r="L35" i="1"/>
  <c r="L38" i="1"/>
  <c r="L57" i="1"/>
  <c r="L62" i="1"/>
  <c r="L68" i="1"/>
  <c r="L73" i="1"/>
  <c r="N26" i="1"/>
  <c r="N62" i="1"/>
  <c r="U38" i="1"/>
  <c r="T38" i="1"/>
  <c r="Z55" i="1"/>
  <c r="Z54" i="1"/>
  <c r="AB14" i="1"/>
  <c r="Y26" i="1"/>
  <c r="X26" i="1"/>
  <c r="U26" i="1"/>
  <c r="T26" i="1"/>
  <c r="S26" i="1"/>
  <c r="R26" i="1"/>
  <c r="Y10" i="1"/>
  <c r="X10" i="1"/>
  <c r="U10" i="1"/>
  <c r="T10" i="1"/>
  <c r="S10" i="1"/>
  <c r="R10" i="1"/>
  <c r="Z21" i="1"/>
  <c r="Z20" i="1"/>
  <c r="Z69" i="1"/>
  <c r="Z64" i="1"/>
  <c r="Z63" i="1"/>
  <c r="Z58" i="1"/>
  <c r="Z53" i="1"/>
  <c r="Z52" i="1"/>
  <c r="Z51" i="1"/>
  <c r="Z50" i="1"/>
  <c r="Z49" i="1"/>
  <c r="L56" i="1" l="1"/>
  <c r="L85" i="1" s="1"/>
  <c r="Z26" i="1"/>
  <c r="N10" i="1"/>
  <c r="K10" i="1"/>
  <c r="N79" i="1"/>
  <c r="N57" i="1"/>
  <c r="N68" i="1"/>
  <c r="N44" i="1"/>
  <c r="N39" i="1"/>
  <c r="N41" i="1"/>
  <c r="N42" i="1"/>
  <c r="N43" i="1"/>
  <c r="N51" i="1"/>
  <c r="O51" i="1" s="1"/>
  <c r="N52" i="1"/>
  <c r="N54" i="1"/>
  <c r="O54" i="1" s="1"/>
  <c r="N55" i="1"/>
  <c r="AB32" i="1"/>
  <c r="Z34" i="1"/>
  <c r="Z33" i="1"/>
  <c r="Z32" i="1"/>
  <c r="Y79" i="1"/>
  <c r="X79" i="1"/>
  <c r="U79" i="1"/>
  <c r="T79" i="1"/>
  <c r="S79" i="1"/>
  <c r="R79" i="1"/>
  <c r="Q79" i="1"/>
  <c r="P79" i="1"/>
  <c r="K79" i="1"/>
  <c r="Q10" i="1"/>
  <c r="Q26" i="1"/>
  <c r="P26" i="1"/>
  <c r="K26" i="1"/>
  <c r="Y35" i="1"/>
  <c r="X35" i="1"/>
  <c r="U35" i="1"/>
  <c r="T35" i="1"/>
  <c r="S35" i="1"/>
  <c r="R35" i="1"/>
  <c r="Q35" i="1"/>
  <c r="P35" i="1"/>
  <c r="K35" i="1"/>
  <c r="Y38" i="1"/>
  <c r="X38" i="1"/>
  <c r="S38" i="1"/>
  <c r="R38" i="1"/>
  <c r="Q38" i="1"/>
  <c r="P38" i="1"/>
  <c r="Y57" i="1"/>
  <c r="X57" i="1"/>
  <c r="U57" i="1"/>
  <c r="T57" i="1"/>
  <c r="S57" i="1"/>
  <c r="R57" i="1"/>
  <c r="Q57" i="1"/>
  <c r="P57" i="1"/>
  <c r="K57" i="1"/>
  <c r="Y62" i="1"/>
  <c r="X62" i="1"/>
  <c r="U62" i="1"/>
  <c r="T62" i="1"/>
  <c r="S62" i="1"/>
  <c r="R62" i="1"/>
  <c r="Q62" i="1"/>
  <c r="P62" i="1"/>
  <c r="K62" i="1"/>
  <c r="Y68" i="1"/>
  <c r="X68" i="1"/>
  <c r="U68" i="1"/>
  <c r="T68" i="1"/>
  <c r="S68" i="1"/>
  <c r="R68" i="1"/>
  <c r="Q68" i="1"/>
  <c r="P68" i="1"/>
  <c r="K68" i="1"/>
  <c r="Y73" i="1"/>
  <c r="X73" i="1"/>
  <c r="U73" i="1"/>
  <c r="T73" i="1"/>
  <c r="S73" i="1"/>
  <c r="R73" i="1"/>
  <c r="Q73" i="1"/>
  <c r="P73" i="1"/>
  <c r="K73" i="1"/>
  <c r="H79" i="1"/>
  <c r="H73" i="1"/>
  <c r="H68" i="1"/>
  <c r="H62" i="1"/>
  <c r="H57" i="1"/>
  <c r="H38" i="1"/>
  <c r="H35" i="1"/>
  <c r="J35" i="1"/>
  <c r="H26" i="1"/>
  <c r="H10" i="1"/>
  <c r="J26" i="1"/>
  <c r="J10" i="1"/>
  <c r="Z25" i="1"/>
  <c r="J79" i="1"/>
  <c r="J38" i="1"/>
  <c r="AB67" i="1"/>
  <c r="AB66" i="1"/>
  <c r="K55" i="1" l="1"/>
  <c r="O55" i="1"/>
  <c r="K52" i="1"/>
  <c r="O52" i="1"/>
  <c r="K43" i="1"/>
  <c r="O43" i="1"/>
  <c r="K42" i="1"/>
  <c r="O42" i="1"/>
  <c r="K41" i="1"/>
  <c r="O41" i="1"/>
  <c r="K44" i="1"/>
  <c r="O44" i="1"/>
  <c r="K39" i="1"/>
  <c r="O39" i="1"/>
  <c r="K51" i="1"/>
  <c r="K38" i="1" s="1"/>
  <c r="AB40" i="1"/>
  <c r="Y56" i="1"/>
  <c r="Y85" i="1" s="1"/>
  <c r="Z38" i="1"/>
  <c r="AC32" i="1"/>
  <c r="N38" i="1"/>
  <c r="K56" i="1"/>
  <c r="U56" i="1"/>
  <c r="U85" i="1" s="1"/>
  <c r="N73" i="1"/>
  <c r="X56" i="1"/>
  <c r="X85" i="1" s="1"/>
  <c r="N35" i="1"/>
  <c r="S56" i="1"/>
  <c r="S85" i="1" s="1"/>
  <c r="R56" i="1"/>
  <c r="R85" i="1" s="1"/>
  <c r="T56" i="1"/>
  <c r="T85" i="1" s="1"/>
  <c r="P56" i="1"/>
  <c r="P85" i="1" s="1"/>
  <c r="Q56" i="1"/>
  <c r="Q85" i="1" s="1"/>
  <c r="H56" i="1"/>
  <c r="H85" i="1" s="1"/>
  <c r="AB69" i="1"/>
  <c r="J57" i="1"/>
  <c r="J73" i="1"/>
  <c r="J68" i="1"/>
  <c r="J62" i="1"/>
  <c r="O38" i="1" l="1"/>
  <c r="O85" i="1" s="1"/>
  <c r="K85" i="1"/>
  <c r="Z85" i="1"/>
  <c r="N56" i="1"/>
  <c r="N85" i="1" s="1"/>
  <c r="J56" i="1"/>
  <c r="J85" i="1" s="1"/>
  <c r="K102" i="1"/>
  <c r="K100" i="1"/>
  <c r="K93" i="1"/>
  <c r="K97" i="1"/>
  <c r="K99" i="1"/>
  <c r="K98" i="1"/>
  <c r="K96" i="1"/>
  <c r="K95" i="1"/>
  <c r="K94" i="1"/>
  <c r="Z84" i="1" l="1"/>
  <c r="Z83" i="1"/>
  <c r="Z81" i="1"/>
  <c r="Z80" i="1"/>
  <c r="Z79" i="1"/>
  <c r="Z78" i="1"/>
  <c r="Z75" i="1"/>
  <c r="Z74" i="1"/>
  <c r="Z73" i="1"/>
  <c r="Z72" i="1"/>
  <c r="Z68" i="1"/>
  <c r="Z67" i="1"/>
  <c r="Z62" i="1"/>
  <c r="Z61" i="1"/>
  <c r="Z59" i="1"/>
  <c r="Z57" i="1"/>
  <c r="Z56" i="1"/>
  <c r="Z47" i="1"/>
  <c r="Z46" i="1"/>
  <c r="Z45" i="1"/>
  <c r="Z44" i="1"/>
  <c r="Z43" i="1"/>
  <c r="Z42" i="1"/>
  <c r="Z41" i="1"/>
  <c r="Z40" i="1"/>
  <c r="Z39" i="1"/>
  <c r="Z37" i="1"/>
  <c r="Z36" i="1"/>
  <c r="Z35" i="1"/>
  <c r="Z31" i="1"/>
  <c r="Z30" i="1"/>
  <c r="Z29" i="1"/>
  <c r="Z28" i="1"/>
  <c r="Z27" i="1"/>
  <c r="Z24" i="1"/>
  <c r="Z23" i="1"/>
  <c r="Z22" i="1"/>
  <c r="Z19" i="1"/>
  <c r="Z18" i="1"/>
  <c r="Z17" i="1"/>
  <c r="Z16" i="1"/>
  <c r="Z15" i="1"/>
  <c r="Z14" i="1"/>
  <c r="Z13" i="1"/>
  <c r="Z12" i="1"/>
  <c r="Z10" i="1"/>
  <c r="Z11" i="1"/>
</calcChain>
</file>

<file path=xl/sharedStrings.xml><?xml version="1.0" encoding="utf-8"?>
<sst xmlns="http://schemas.openxmlformats.org/spreadsheetml/2006/main" count="418" uniqueCount="255">
  <si>
    <t>Индекс</t>
  </si>
  <si>
    <t>Наименование циклов, дисциплин, профессиональных модулей, МДК, практик</t>
  </si>
  <si>
    <t>Формы промежуточной  аттестации по курсам</t>
  </si>
  <si>
    <t>1 курс</t>
  </si>
  <si>
    <t>2 курс</t>
  </si>
  <si>
    <t>3 курс</t>
  </si>
  <si>
    <t xml:space="preserve">максимальная </t>
  </si>
  <si>
    <t xml:space="preserve">самостоятельная учебная работа </t>
  </si>
  <si>
    <t>всего занятий</t>
  </si>
  <si>
    <t>в т. ч. лаб. и практ. Занятий</t>
  </si>
  <si>
    <t>учебная и производственная практика (по профилю специальности)</t>
  </si>
  <si>
    <t xml:space="preserve">Итого (шт.) </t>
  </si>
  <si>
    <t>I КУРС</t>
  </si>
  <si>
    <t>II КУРС</t>
  </si>
  <si>
    <t>III КУРС</t>
  </si>
  <si>
    <t>1 cем. (нед.)</t>
  </si>
  <si>
    <t>2 cем. (нед.)</t>
  </si>
  <si>
    <t>3 cем. (нед.)</t>
  </si>
  <si>
    <t>4 cем. (нед.)</t>
  </si>
  <si>
    <t>6 cем. (нед.)</t>
  </si>
  <si>
    <t>ОУД.01</t>
  </si>
  <si>
    <t>Русский язык</t>
  </si>
  <si>
    <t>ОУД.02</t>
  </si>
  <si>
    <t xml:space="preserve">Литература </t>
  </si>
  <si>
    <t>ОУД.03</t>
  </si>
  <si>
    <t>Иностранный язык</t>
  </si>
  <si>
    <t>ОУД.04</t>
  </si>
  <si>
    <t xml:space="preserve">Математика: алгебра и начало математического анализа,геометрия </t>
  </si>
  <si>
    <t>ОУД.05</t>
  </si>
  <si>
    <t>История</t>
  </si>
  <si>
    <t>ОУД.06</t>
  </si>
  <si>
    <t>Физическая культура</t>
  </si>
  <si>
    <t>ОУД.07</t>
  </si>
  <si>
    <t>ОБЖ</t>
  </si>
  <si>
    <t>ОУД.08</t>
  </si>
  <si>
    <t>Информатика</t>
  </si>
  <si>
    <t>ОУД.09</t>
  </si>
  <si>
    <t>Обществознание</t>
  </si>
  <si>
    <t>ОУД.10</t>
  </si>
  <si>
    <t>Астрономия</t>
  </si>
  <si>
    <t>Экономика</t>
  </si>
  <si>
    <t>Право</t>
  </si>
  <si>
    <t>ОУД.13</t>
  </si>
  <si>
    <t>Естествознание</t>
  </si>
  <si>
    <t>ОУД.14</t>
  </si>
  <si>
    <t>География</t>
  </si>
  <si>
    <t>ОУД.15</t>
  </si>
  <si>
    <t>Экология</t>
  </si>
  <si>
    <t>ОГСЭ.00</t>
  </si>
  <si>
    <t>ОГСЭ.01</t>
  </si>
  <si>
    <t>ОГСЭ.02</t>
  </si>
  <si>
    <t>ОГСЭ.03</t>
  </si>
  <si>
    <t>ОГСЭ.04</t>
  </si>
  <si>
    <t>ОГСЭ 05</t>
  </si>
  <si>
    <t xml:space="preserve">Общий гуманитарный и социально-экономический цикл </t>
  </si>
  <si>
    <t>Основы философии</t>
  </si>
  <si>
    <t>Иностранный язык в профессиональной деятельности</t>
  </si>
  <si>
    <t>Психология общения</t>
  </si>
  <si>
    <t>ЕН.00</t>
  </si>
  <si>
    <t>ЕН.01.</t>
  </si>
  <si>
    <t>ЕН.02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</si>
  <si>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</si>
  <si>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</si>
  <si>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</si>
  <si>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</si>
  <si>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</si>
  <si>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</si>
  <si>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</si>
  <si>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</si>
  <si>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</si>
  <si>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</si>
  <si>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</si>
  <si>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 01</t>
  </si>
  <si>
    <t>МДК.01.01</t>
  </si>
  <si>
    <t>УП. 01.</t>
  </si>
  <si>
    <t>ПМ.01.Э</t>
  </si>
  <si>
    <t>ПМ. 02</t>
  </si>
  <si>
    <t>МДК.02.01</t>
  </si>
  <si>
    <t>МДК.02.02</t>
  </si>
  <si>
    <t>ПМ.02.Э</t>
  </si>
  <si>
    <t>ПМ.03</t>
  </si>
  <si>
    <t>МДК.03.01</t>
  </si>
  <si>
    <t>ПМ.03.Э</t>
  </si>
  <si>
    <t>ПМ.04</t>
  </si>
  <si>
    <t>МДК.04.01</t>
  </si>
  <si>
    <t>МДК.04.02</t>
  </si>
  <si>
    <t>ПМ.04.Э</t>
  </si>
  <si>
    <t>ПМ.05</t>
  </si>
  <si>
    <t>МДК.05.01</t>
  </si>
  <si>
    <t>ПМ.05.ЭК</t>
  </si>
  <si>
    <t>ПДП.00</t>
  </si>
  <si>
    <t>ГИА.00</t>
  </si>
  <si>
    <t xml:space="preserve">Математический и общий естественнонаучный цикл </t>
  </si>
  <si>
    <t>Математика</t>
  </si>
  <si>
    <t>Экологические основы природопользования</t>
  </si>
  <si>
    <t>Общепрофессиональный цикл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</si>
  <si>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</si>
  <si>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</si>
  <si>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</si>
  <si>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</si>
  <si>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</si>
  <si>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Документационное обеспечение управления</t>
  </si>
  <si>
    <t>Основы предпринимательской деятельности</t>
  </si>
  <si>
    <t>Безопасность жизнедеятельности</t>
  </si>
  <si>
    <t>Профессиональный цикл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</si>
  <si>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</si>
  <si>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</si>
  <si>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Учебная практика</t>
  </si>
  <si>
    <t>Экзамен по модулю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</si>
  <si>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</si>
  <si>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</si>
  <si>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</si>
  <si>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Производственная практика (по профилю специальности)</t>
  </si>
  <si>
    <t>Проведение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</si>
  <si>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</si>
  <si>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</si>
  <si>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</si>
  <si>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Выполнение работ по одной или нескольким профессиям рабочих, должностям служащих</t>
  </si>
  <si>
    <t>Выполнение работ по профессии «Кассир»</t>
  </si>
  <si>
    <t>Преддипломная практика</t>
  </si>
  <si>
    <t xml:space="preserve">Государственная итоговая аттестация, включающая демонстрационный экзамен </t>
  </si>
  <si>
    <t>ОУД.00</t>
  </si>
  <si>
    <t>Общеобразовательный цикл</t>
  </si>
  <si>
    <t xml:space="preserve">в т. ч. курс. проект. (работа) </t>
  </si>
  <si>
    <t>(Э)</t>
  </si>
  <si>
    <t xml:space="preserve">Зачеты (перезачеты)  по семестрам   </t>
  </si>
  <si>
    <t>(ДЗ)</t>
  </si>
  <si>
    <t>(ДЗ)Э</t>
  </si>
  <si>
    <t>Вариативная часть</t>
  </si>
  <si>
    <t>ОГСЭ 06</t>
  </si>
  <si>
    <t>ОГСЭ 07</t>
  </si>
  <si>
    <t>Эффективное поведение на рынке труда</t>
  </si>
  <si>
    <t>Введение в специальность: общие компетенции профессионала</t>
  </si>
  <si>
    <t>Э</t>
  </si>
  <si>
    <t>(З)</t>
  </si>
  <si>
    <t>ОП.11</t>
  </si>
  <si>
    <t>Основы нефтегазового производства</t>
  </si>
  <si>
    <t>ОП.12</t>
  </si>
  <si>
    <t>Менеджмент</t>
  </si>
  <si>
    <t>ОП.13</t>
  </si>
  <si>
    <t>ОП.14</t>
  </si>
  <si>
    <t xml:space="preserve">Анализ финансово-хозяйственной деятельности </t>
  </si>
  <si>
    <t>ПП.02</t>
  </si>
  <si>
    <t>ПП.03</t>
  </si>
  <si>
    <t>ПП.04</t>
  </si>
  <si>
    <t>УП.05</t>
  </si>
  <si>
    <t>Всего:</t>
  </si>
  <si>
    <t>Демонстрационный экзамен</t>
  </si>
  <si>
    <t>Защита дипломной работы</t>
  </si>
  <si>
    <t>дисциплин и МДК</t>
  </si>
  <si>
    <t>учебной практики</t>
  </si>
  <si>
    <t>зачетов</t>
  </si>
  <si>
    <t xml:space="preserve">производственной практики (по профилю специальности) </t>
  </si>
  <si>
    <t xml:space="preserve">производственной практики (преддипломной) </t>
  </si>
  <si>
    <t>экзаменов (в т.ч. экзаменов (квалификационных))</t>
  </si>
  <si>
    <t>дифф. зачетов</t>
  </si>
  <si>
    <t>курсовых работ</t>
  </si>
  <si>
    <t>комплексный зачет</t>
  </si>
  <si>
    <t>контрольных работ</t>
  </si>
  <si>
    <t>ОП.15</t>
  </si>
  <si>
    <t>Охрана труда и техника безопасности</t>
  </si>
  <si>
    <t>ОП.16</t>
  </si>
  <si>
    <t>Статистика</t>
  </si>
  <si>
    <t>Правовое обеспечение профессиональной деятельности</t>
  </si>
  <si>
    <t>Технология создания и обработки цифровой мультимедийной информации</t>
  </si>
  <si>
    <t>ОП.17</t>
  </si>
  <si>
    <t>Промежуточная аттестация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</si>
  <si>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</si>
  <si>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6 нед</t>
  </si>
  <si>
    <t>З</t>
  </si>
  <si>
    <t>ДЗ</t>
  </si>
  <si>
    <r>
      <t>Организация</t>
    </r>
    <r>
      <rPr>
        <i/>
        <sz val="14"/>
        <color theme="1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>расчетов с бюджетом и внебюджетными фондами</t>
    </r>
  </si>
  <si>
    <t>(6)4</t>
  </si>
  <si>
    <t>(5)4</t>
  </si>
  <si>
    <t>КЗ</t>
  </si>
  <si>
    <t>ЭК</t>
  </si>
  <si>
    <t>ДЗ/КР</t>
  </si>
  <si>
    <r>
      <t>2</t>
    </r>
    <r>
      <rPr>
        <vertAlign val="subscript"/>
        <sz val="14"/>
        <color theme="1"/>
        <rFont val="Arial"/>
        <family val="2"/>
        <charset val="204"/>
      </rPr>
      <t>Э</t>
    </r>
  </si>
  <si>
    <r>
      <t>1</t>
    </r>
    <r>
      <rPr>
        <vertAlign val="subscript"/>
        <sz val="14"/>
        <color theme="1"/>
        <rFont val="Arial"/>
        <family val="2"/>
        <charset val="204"/>
      </rPr>
      <t>Э</t>
    </r>
    <r>
      <rPr>
        <sz val="14"/>
        <color theme="1"/>
        <rFont val="Arial"/>
        <family val="2"/>
        <charset val="204"/>
      </rPr>
      <t>/2</t>
    </r>
    <r>
      <rPr>
        <vertAlign val="subscript"/>
        <sz val="14"/>
        <color theme="1"/>
        <rFont val="Arial"/>
        <family val="2"/>
        <charset val="204"/>
      </rPr>
      <t>З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ДЗ</t>
    </r>
  </si>
  <si>
    <r>
      <t>1</t>
    </r>
    <r>
      <rPr>
        <vertAlign val="subscript"/>
        <sz val="14"/>
        <color theme="1"/>
        <rFont val="Arial"/>
        <family val="2"/>
        <charset val="204"/>
      </rPr>
      <t>Э</t>
    </r>
  </si>
  <si>
    <r>
      <t>4</t>
    </r>
    <r>
      <rPr>
        <vertAlign val="subscript"/>
        <sz val="14"/>
        <color theme="1"/>
        <rFont val="Arial"/>
        <family val="2"/>
        <charset val="204"/>
      </rPr>
      <t>Э</t>
    </r>
    <r>
      <rPr>
        <sz val="14"/>
        <color theme="1"/>
        <rFont val="Arial"/>
        <family val="2"/>
        <charset val="204"/>
      </rPr>
      <t>/2</t>
    </r>
    <r>
      <rPr>
        <vertAlign val="subscript"/>
        <sz val="14"/>
        <color theme="1"/>
        <rFont val="Arial"/>
        <family val="2"/>
        <charset val="204"/>
      </rPr>
      <t>З</t>
    </r>
  </si>
  <si>
    <r>
      <t>8</t>
    </r>
    <r>
      <rPr>
        <b/>
        <vertAlign val="subscript"/>
        <sz val="14"/>
        <color theme="1"/>
        <rFont val="Arial"/>
        <family val="2"/>
        <charset val="204"/>
      </rPr>
      <t>Э</t>
    </r>
    <r>
      <rPr>
        <b/>
        <sz val="14"/>
        <color theme="1"/>
        <rFont val="Arial"/>
        <family val="2"/>
        <charset val="204"/>
      </rPr>
      <t>/4</t>
    </r>
    <r>
      <rPr>
        <b/>
        <vertAlign val="subscript"/>
        <sz val="14"/>
        <color theme="1"/>
        <rFont val="Arial"/>
        <family val="2"/>
        <charset val="204"/>
      </rPr>
      <t>З</t>
    </r>
    <r>
      <rPr>
        <b/>
        <sz val="14"/>
        <color theme="1"/>
        <rFont val="Arial"/>
        <family val="2"/>
        <charset val="204"/>
      </rPr>
      <t>/1</t>
    </r>
    <r>
      <rPr>
        <b/>
        <vertAlign val="subscript"/>
        <sz val="14"/>
        <color theme="1"/>
        <rFont val="Arial"/>
        <family val="2"/>
        <charset val="204"/>
      </rPr>
      <t>ДЗ</t>
    </r>
  </si>
  <si>
    <r>
      <t>2</t>
    </r>
    <r>
      <rPr>
        <vertAlign val="subscript"/>
        <sz val="14"/>
        <color theme="1"/>
        <rFont val="Arial"/>
        <family val="2"/>
        <charset val="204"/>
      </rPr>
      <t>З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ДЗ</t>
    </r>
  </si>
  <si>
    <r>
      <t>1</t>
    </r>
    <r>
      <rPr>
        <vertAlign val="subscript"/>
        <sz val="14"/>
        <color theme="1"/>
        <rFont val="Arial"/>
        <family val="2"/>
        <charset val="204"/>
      </rPr>
      <t>З</t>
    </r>
  </si>
  <si>
    <r>
      <t>3</t>
    </r>
    <r>
      <rPr>
        <vertAlign val="subscript"/>
        <sz val="14"/>
        <color theme="1"/>
        <rFont val="Arial"/>
        <family val="2"/>
        <charset val="204"/>
      </rPr>
      <t>Э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З</t>
    </r>
  </si>
  <si>
    <r>
      <t>1</t>
    </r>
    <r>
      <rPr>
        <vertAlign val="subscript"/>
        <sz val="14"/>
        <color theme="1"/>
        <rFont val="Arial"/>
        <family val="2"/>
        <charset val="204"/>
      </rPr>
      <t>ДЗ</t>
    </r>
  </si>
  <si>
    <r>
      <t>4</t>
    </r>
    <r>
      <rPr>
        <b/>
        <vertAlign val="subscript"/>
        <sz val="14"/>
        <color theme="1"/>
        <rFont val="Arial"/>
        <family val="2"/>
        <charset val="204"/>
      </rPr>
      <t>Э</t>
    </r>
    <r>
      <rPr>
        <b/>
        <sz val="14"/>
        <color theme="1"/>
        <rFont val="Arial"/>
        <family val="2"/>
        <charset val="204"/>
      </rPr>
      <t>/4</t>
    </r>
    <r>
      <rPr>
        <b/>
        <vertAlign val="subscript"/>
        <sz val="14"/>
        <color theme="1"/>
        <rFont val="Arial"/>
        <family val="2"/>
        <charset val="204"/>
      </rPr>
      <t>З</t>
    </r>
    <r>
      <rPr>
        <b/>
        <sz val="14"/>
        <color theme="1"/>
        <rFont val="Arial"/>
        <family val="2"/>
        <charset val="204"/>
      </rPr>
      <t>/2</t>
    </r>
    <r>
      <rPr>
        <b/>
        <vertAlign val="subscript"/>
        <sz val="14"/>
        <color theme="1"/>
        <rFont val="Arial"/>
        <family val="2"/>
        <charset val="204"/>
      </rPr>
      <t>ДЗ</t>
    </r>
  </si>
  <si>
    <r>
      <t>1</t>
    </r>
    <r>
      <rPr>
        <vertAlign val="subscript"/>
        <sz val="14"/>
        <color theme="1"/>
        <rFont val="Arial"/>
        <family val="2"/>
        <charset val="204"/>
      </rPr>
      <t>З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ДЗ</t>
    </r>
  </si>
  <si>
    <r>
      <t>3</t>
    </r>
    <r>
      <rPr>
        <b/>
        <vertAlign val="subscript"/>
        <sz val="14"/>
        <color theme="1"/>
        <rFont val="Arial"/>
        <family val="2"/>
        <charset val="204"/>
      </rPr>
      <t>Э</t>
    </r>
    <r>
      <rPr>
        <b/>
        <sz val="14"/>
        <color theme="1"/>
        <rFont val="Arial"/>
        <family val="2"/>
        <charset val="204"/>
      </rPr>
      <t>/5</t>
    </r>
    <r>
      <rPr>
        <b/>
        <vertAlign val="subscript"/>
        <sz val="14"/>
        <color theme="1"/>
        <rFont val="Arial"/>
        <family val="2"/>
        <charset val="204"/>
      </rPr>
      <t>ЭК</t>
    </r>
    <r>
      <rPr>
        <b/>
        <sz val="14"/>
        <color theme="1"/>
        <rFont val="Arial"/>
        <family val="2"/>
        <charset val="204"/>
      </rPr>
      <t>/2</t>
    </r>
    <r>
      <rPr>
        <b/>
        <vertAlign val="subscript"/>
        <sz val="14"/>
        <color theme="1"/>
        <rFont val="Arial"/>
        <family val="2"/>
        <charset val="204"/>
      </rPr>
      <t>З</t>
    </r>
    <r>
      <rPr>
        <b/>
        <sz val="14"/>
        <color theme="1"/>
        <rFont val="Arial"/>
        <family val="2"/>
        <charset val="204"/>
      </rPr>
      <t>/2</t>
    </r>
    <r>
      <rPr>
        <b/>
        <vertAlign val="subscript"/>
        <sz val="14"/>
        <color theme="1"/>
        <rFont val="Arial"/>
        <family val="2"/>
        <charset val="204"/>
      </rPr>
      <t>КЗ</t>
    </r>
    <r>
      <rPr>
        <b/>
        <sz val="14"/>
        <color theme="1"/>
        <rFont val="Arial"/>
        <family val="2"/>
        <charset val="204"/>
      </rPr>
      <t>/6</t>
    </r>
    <r>
      <rPr>
        <b/>
        <vertAlign val="subscript"/>
        <sz val="14"/>
        <color theme="1"/>
        <rFont val="Arial"/>
        <family val="2"/>
        <charset val="204"/>
      </rPr>
      <t>дз</t>
    </r>
    <r>
      <rPr>
        <b/>
        <sz val="14"/>
        <color theme="1"/>
        <rFont val="Arial"/>
        <family val="2"/>
        <charset val="204"/>
      </rPr>
      <t>/1</t>
    </r>
    <r>
      <rPr>
        <b/>
        <vertAlign val="subscript"/>
        <sz val="14"/>
        <color theme="1"/>
        <rFont val="Arial"/>
        <family val="2"/>
        <charset val="204"/>
      </rPr>
      <t>кр</t>
    </r>
  </si>
  <si>
    <t>Количество контрольных работ по курсам</t>
  </si>
  <si>
    <t>Курс</t>
  </si>
  <si>
    <t>Перезачетов</t>
  </si>
  <si>
    <t>Вариативная часть образовательной программы</t>
  </si>
  <si>
    <t>Объем образовательной программы в академических часах</t>
  </si>
  <si>
    <t>Обязательная часть образовательной программы</t>
  </si>
  <si>
    <t>Обязательная часть образовательной программы включая получение среднего общего образования</t>
  </si>
  <si>
    <t>1 нед</t>
  </si>
  <si>
    <t>основной профессиональной образовательной программы среднего профессионального образования (программы подготовки специалистов среднего звена) с использованием сетевых форм реализации образовательных программ</t>
  </si>
  <si>
    <t>по специальности     38.02.01 Экономика и бухгалтерский учёт (по отраслям) в  группе ИЭ18</t>
  </si>
  <si>
    <t xml:space="preserve">Распределение обязательной учебной нагрузки  по курсам и семестрам (час. в семестр)
</t>
  </si>
  <si>
    <t>5 cем. (нед.)</t>
  </si>
  <si>
    <t>1. Программа базовой подготовки                                                                                                                                                                                     2. Консультации для обучающихся заочной формы обучения предусматриваются техникумом из расчёта 4 часа на одного обучающегося на каждый учебный год. 
3. Государственная итоговая аттестация 216 ч. (всего 6 недель)
3.1 Выполнение дипломной работы с 18 мая по 14 июня (всего 4 недели.)                                                                                                               3.2 Выполнение демонстрационного экзамена ( работы) с   по (1 неделя)
3.2 Защита дипломной работы с 15 июня по 28 июня (всего 1 неделя.)</t>
  </si>
  <si>
    <t>ПП. 01.</t>
  </si>
  <si>
    <t>УП. 02.</t>
  </si>
  <si>
    <t>УП. 03.</t>
  </si>
  <si>
    <t>ПП.05</t>
  </si>
  <si>
    <r>
      <t>1</t>
    </r>
    <r>
      <rPr>
        <vertAlign val="subscript"/>
        <sz val="14"/>
        <color theme="1"/>
        <rFont val="Arial"/>
        <family val="2"/>
        <charset val="204"/>
      </rPr>
      <t>ЭК</t>
    </r>
    <r>
      <rPr>
        <sz val="14"/>
        <color theme="1"/>
        <rFont val="Arial"/>
        <family val="2"/>
        <charset val="204"/>
      </rPr>
      <t>/2</t>
    </r>
    <r>
      <rPr>
        <vertAlign val="subscript"/>
        <sz val="14"/>
        <color theme="1"/>
        <rFont val="Arial"/>
        <family val="2"/>
        <charset val="204"/>
      </rPr>
      <t>КЗ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ДЗ</t>
    </r>
  </si>
  <si>
    <r>
      <t>1</t>
    </r>
    <r>
      <rPr>
        <vertAlign val="subscript"/>
        <sz val="14"/>
        <color theme="1"/>
        <rFont val="Arial"/>
        <family val="2"/>
        <charset val="204"/>
      </rPr>
      <t>ЭК</t>
    </r>
    <r>
      <rPr>
        <sz val="14"/>
        <color theme="1"/>
        <rFont val="Arial"/>
        <family val="2"/>
        <charset val="204"/>
      </rPr>
      <t>/2</t>
    </r>
    <r>
      <rPr>
        <vertAlign val="subscript"/>
        <sz val="14"/>
        <color theme="1"/>
        <rFont val="Arial"/>
        <family val="2"/>
        <charset val="204"/>
      </rPr>
      <t>КЗ</t>
    </r>
    <r>
      <rPr>
        <sz val="14"/>
        <color theme="1"/>
        <rFont val="Arial"/>
        <family val="2"/>
        <charset val="204"/>
      </rPr>
      <t>/2</t>
    </r>
    <r>
      <rPr>
        <vertAlign val="subscript"/>
        <sz val="14"/>
        <color theme="1"/>
        <rFont val="Arial"/>
        <family val="2"/>
        <charset val="204"/>
      </rPr>
      <t xml:space="preserve">ДЗ  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кр</t>
    </r>
  </si>
  <si>
    <r>
      <t>1</t>
    </r>
    <r>
      <rPr>
        <vertAlign val="subscript"/>
        <sz val="14"/>
        <color theme="1"/>
        <rFont val="Arial"/>
        <family val="2"/>
        <charset val="204"/>
      </rPr>
      <t>ЭК</t>
    </r>
    <r>
      <rPr>
        <sz val="14"/>
        <color theme="1"/>
        <rFont val="Arial"/>
        <family val="2"/>
        <charset val="204"/>
      </rPr>
      <t>/2</t>
    </r>
    <r>
      <rPr>
        <vertAlign val="subscript"/>
        <sz val="14"/>
        <color theme="1"/>
        <rFont val="Arial"/>
        <family val="2"/>
        <charset val="204"/>
      </rPr>
      <t>КЗ</t>
    </r>
    <r>
      <rPr>
        <sz val="14"/>
        <color theme="1"/>
        <rFont val="Arial"/>
        <family val="2"/>
        <charset val="204"/>
      </rPr>
      <t>/</t>
    </r>
  </si>
  <si>
    <t>УП. 04.</t>
  </si>
  <si>
    <t xml:space="preserve">Условные обозначения:  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.  </t>
  </si>
  <si>
    <t xml:space="preserve">Обзорно-установочные занятия </t>
  </si>
  <si>
    <t>Работа обучающихся во взаимодействии с преподавателем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</si>
  <si>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</si>
  <si>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</si>
  <si>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</si>
  <si>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</si>
  <si>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</si>
  <si>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</si>
  <si>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</si>
  <si>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</si>
  <si>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</si>
  <si>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</si>
  <si>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</si>
  <si>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</si>
  <si>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</si>
  <si>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</si>
  <si>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</si>
  <si>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</si>
  <si>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</si>
  <si>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</si>
  <si>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</si>
  <si>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</si>
  <si>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: :</t>
  </si>
  <si>
    <t>=</t>
  </si>
  <si>
    <t>x</t>
  </si>
  <si>
    <t>Δ</t>
  </si>
  <si>
    <t>III</t>
  </si>
  <si>
    <t>Условные обозначения:</t>
  </si>
  <si>
    <t>Лабораторно-экзаменационная сессия</t>
  </si>
  <si>
    <t>Подготовка к государственной итоговой аттестации</t>
  </si>
  <si>
    <t>КАНИКУЛЫ</t>
  </si>
  <si>
    <t>Государственная итоговая аттестация (защита дипломной работы)</t>
  </si>
  <si>
    <t>II</t>
  </si>
  <si>
    <t>САМОСТОЯТЕЛЬ НОЕ ИЗУЧЕНИЕ</t>
  </si>
  <si>
    <t>Государственная итоговая аттестация             (сдача демонстрационного экзамена)</t>
  </si>
  <si>
    <t>4 курс</t>
  </si>
  <si>
    <t>7 cем. (нед.)</t>
  </si>
  <si>
    <t>8 cем. (нед.)</t>
  </si>
  <si>
    <t>IV КУРС</t>
  </si>
  <si>
    <r>
      <t>1</t>
    </r>
    <r>
      <rPr>
        <vertAlign val="subscript"/>
        <sz val="14"/>
        <color theme="1"/>
        <rFont val="Arial"/>
        <family val="2"/>
        <charset val="204"/>
      </rPr>
      <t>Э</t>
    </r>
    <r>
      <rPr>
        <sz val="14"/>
        <color theme="1"/>
        <rFont val="Arial"/>
        <family val="2"/>
        <charset val="204"/>
      </rPr>
      <t>/1</t>
    </r>
    <r>
      <rPr>
        <vertAlign val="subscript"/>
        <sz val="14"/>
        <color theme="1"/>
        <rFont val="Arial"/>
        <family val="2"/>
        <charset val="204"/>
      </rPr>
      <t>З</t>
    </r>
  </si>
  <si>
    <r>
      <t>6</t>
    </r>
    <r>
      <rPr>
        <b/>
        <vertAlign val="subscript"/>
        <sz val="14"/>
        <color theme="1"/>
        <rFont val="Arial"/>
        <family val="2"/>
        <charset val="204"/>
      </rPr>
      <t>Э</t>
    </r>
    <r>
      <rPr>
        <b/>
        <sz val="14"/>
        <color theme="1"/>
        <rFont val="Arial"/>
        <family val="2"/>
        <charset val="204"/>
      </rPr>
      <t>/1</t>
    </r>
    <r>
      <rPr>
        <b/>
        <vertAlign val="subscript"/>
        <sz val="14"/>
        <color theme="1"/>
        <rFont val="Arial"/>
        <family val="2"/>
        <charset val="204"/>
      </rPr>
      <t>З</t>
    </r>
  </si>
  <si>
    <t xml:space="preserve">2. УЧЕБНЫЙ ПЛАН </t>
  </si>
  <si>
    <t>ОУД.11</t>
  </si>
  <si>
    <t>ОУД.12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</si>
</sst>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8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vertAlign val="subscript"/>
      <sz val="14"/>
      <color theme="1"/>
      <name val="Arial"/>
      <family val="2"/>
      <charset val="204"/>
    </font>
    <font>
      <b/>
      <vertAlign val="subscript"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8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EF3"/>
        <bgColor indexed="64"/>
      </patternFill>
    </fill>
    <fill>
      <patternFill patternType="solid">
        <fgColor rgb="FFEBF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vertical="center" wrapText="1"/>
    </xf>
    <xf numFmtId="0" fontId="0" fillId="0" borderId="0" xfId="0" applyBorder="1"/>
    <xf numFmtId="0" fontId="2" fillId="5" borderId="0" xfId="0" applyFont="1" applyFill="1" applyBorder="1" applyAlignment="1">
      <alignment vertical="center" wrapText="1"/>
    </xf>
    <xf numFmtId="1" fontId="4" fillId="4" borderId="0" xfId="0" applyNumberFormat="1" applyFont="1" applyFill="1" applyBorder="1" applyAlignment="1">
      <alignment vertical="center" wrapText="1"/>
    </xf>
    <xf numFmtId="1" fontId="4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164" fontId="3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2" fontId="2" fillId="4" borderId="0" xfId="0" applyNumberFormat="1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8" fillId="4" borderId="4" xfId="0" applyFont="1" applyFill="1" applyBorder="1" applyAlignment="1">
      <alignment horizontal="center" vertical="center" textRotation="90" wrapText="1"/>
    </xf>
    <xf numFmtId="0" fontId="6" fillId="0" borderId="0" xfId="0" applyFont="1" applyAlignment="1"/>
    <xf numFmtId="1" fontId="6" fillId="7" borderId="1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vertical="center" wrapText="1"/>
    </xf>
    <xf numFmtId="0" fontId="29" fillId="4" borderId="0" xfId="0" applyFont="1" applyFill="1" applyBorder="1"/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textRotation="90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textRotation="90" wrapText="1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33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textRotation="90"/>
    </xf>
    <xf numFmtId="0" fontId="20" fillId="4" borderId="7" xfId="0" applyFont="1" applyFill="1" applyBorder="1" applyAlignment="1">
      <alignment horizontal="center" vertical="center" textRotation="90"/>
    </xf>
    <xf numFmtId="0" fontId="20" fillId="4" borderId="26" xfId="0" applyFont="1" applyFill="1" applyBorder="1" applyAlignment="1">
      <alignment horizontal="center" vertical="center" textRotation="90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textRotation="90" wrapText="1"/>
    </xf>
    <xf numFmtId="0" fontId="20" fillId="4" borderId="7" xfId="0" applyFont="1" applyFill="1" applyBorder="1" applyAlignment="1">
      <alignment horizontal="center" vertical="center" textRotation="90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textRotation="90" wrapText="1"/>
    </xf>
    <xf numFmtId="0" fontId="20" fillId="4" borderId="17" xfId="0" applyFont="1" applyFill="1" applyBorder="1" applyAlignment="1">
      <alignment horizontal="center" vertical="center" textRotation="90" wrapText="1"/>
    </xf>
    <xf numFmtId="0" fontId="20" fillId="4" borderId="22" xfId="0" applyFont="1" applyFill="1" applyBorder="1" applyAlignment="1">
      <alignment horizontal="center" vertical="center" textRotation="90" wrapText="1"/>
    </xf>
    <xf numFmtId="0" fontId="20" fillId="4" borderId="12" xfId="0" applyFont="1" applyFill="1" applyBorder="1" applyAlignment="1">
      <alignment horizontal="center" vertical="center" textRotation="90" wrapText="1"/>
    </xf>
    <xf numFmtId="0" fontId="20" fillId="4" borderId="25" xfId="0" applyFont="1" applyFill="1" applyBorder="1" applyAlignment="1">
      <alignment horizontal="center" vertical="center" textRotation="90" wrapText="1"/>
    </xf>
    <xf numFmtId="0" fontId="20" fillId="4" borderId="1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/>
    </xf>
    <xf numFmtId="2" fontId="17" fillId="2" borderId="1" xfId="0" applyNumberFormat="1" applyFont="1" applyFill="1" applyBorder="1" applyAlignment="1">
      <alignment horizontal="center" vertical="center" wrapText="1" shrinkToFit="1"/>
    </xf>
    <xf numFmtId="2" fontId="17" fillId="4" borderId="2" xfId="0" applyNumberFormat="1" applyFont="1" applyFill="1" applyBorder="1" applyAlignment="1">
      <alignment horizontal="center" vertical="center" wrapText="1" shrinkToFit="1"/>
    </xf>
    <xf numFmtId="2" fontId="17" fillId="4" borderId="4" xfId="0" applyNumberFormat="1" applyFont="1" applyFill="1" applyBorder="1" applyAlignment="1">
      <alignment horizontal="center" vertical="center" wrapText="1" shrinkToFit="1"/>
    </xf>
    <xf numFmtId="2" fontId="14" fillId="4" borderId="1" xfId="0" applyNumberFormat="1" applyFont="1" applyFill="1" applyBorder="1" applyAlignment="1">
      <alignment horizontal="center" vertical="center" wrapText="1" shrinkToFit="1"/>
    </xf>
    <xf numFmtId="2" fontId="14" fillId="4" borderId="5" xfId="0" applyNumberFormat="1" applyFont="1" applyFill="1" applyBorder="1" applyAlignment="1">
      <alignment horizontal="center" vertical="center" wrapText="1" shrinkToFit="1"/>
    </xf>
    <xf numFmtId="2" fontId="14" fillId="4" borderId="6" xfId="0" applyNumberFormat="1" applyFont="1" applyFill="1" applyBorder="1" applyAlignment="1">
      <alignment horizontal="center" vertical="center" wrapText="1" shrinkToFit="1"/>
    </xf>
    <xf numFmtId="2" fontId="14" fillId="4" borderId="7" xfId="0" applyNumberFormat="1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textRotation="90" wrapText="1"/>
    </xf>
    <xf numFmtId="0" fontId="10" fillId="4" borderId="6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9" fontId="18" fillId="4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 vertical="center" wrapText="1" shrinkToFit="1"/>
    </xf>
    <xf numFmtId="2" fontId="17" fillId="2" borderId="3" xfId="0" applyNumberFormat="1" applyFont="1" applyFill="1" applyBorder="1" applyAlignment="1">
      <alignment horizontal="center" vertical="center" wrapText="1" shrinkToFit="1"/>
    </xf>
    <xf numFmtId="2" fontId="17" fillId="2" borderId="4" xfId="0" applyNumberFormat="1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textRotation="90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D9D9"/>
      <color rgb="FFF7FFFF"/>
      <color rgb="FFEBFBFF"/>
      <color rgb="FFFFFEF3"/>
      <color rgb="FFEBFEFF"/>
      <color rgb="FFFFFBF3"/>
      <color rgb="FFFEF2EC"/>
      <color rgb="FFFFFBE5"/>
      <color rgb="FFFFFAD9"/>
      <color rgb="FFB7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1ECC-8F65-4763-8F89-5B8385F54323}">
  <sheetPr>
    <pageSetUpPr fitToPage="1"/>
  </sheetPr>
  <dimension ref="B1:BC28"/>
  <sheetViews>
    <sheetView tabSelected="1" zoomScale="60" zoomScaleNormal="60" workbookViewId="0">
      <selection activeCell="P18" sqref="P18"/>
    </sheetView>
  </sheetViews>
  <sheetFormatPr defaultRowHeight="15" x14ac:dyDescent="0.25"/>
  <cols>
    <col min="2" max="41" width="7.7109375" customWidth="1"/>
    <col min="42" max="42" width="6.5703125" customWidth="1"/>
    <col min="43" max="45" width="7.7109375" customWidth="1"/>
    <col min="46" max="46" width="9.5703125" customWidth="1"/>
    <col min="47" max="55" width="7.7109375" customWidth="1"/>
  </cols>
  <sheetData>
    <row r="1" spans="2:55" ht="15.75" thickBot="1" x14ac:dyDescent="0.3"/>
    <row r="2" spans="2:55" x14ac:dyDescent="0.25">
      <c r="B2" s="143" t="s">
        <v>213</v>
      </c>
      <c r="C2" s="144"/>
      <c r="D2" s="128" t="s">
        <v>214</v>
      </c>
      <c r="E2" s="129"/>
      <c r="F2" s="129"/>
      <c r="G2" s="130"/>
      <c r="H2" s="113" t="s">
        <v>215</v>
      </c>
      <c r="I2" s="128" t="s">
        <v>216</v>
      </c>
      <c r="J2" s="129"/>
      <c r="K2" s="130"/>
      <c r="L2" s="137" t="s">
        <v>217</v>
      </c>
      <c r="M2" s="128" t="s">
        <v>218</v>
      </c>
      <c r="N2" s="129"/>
      <c r="O2" s="129"/>
      <c r="P2" s="130"/>
      <c r="Q2" s="128" t="s">
        <v>219</v>
      </c>
      <c r="R2" s="129"/>
      <c r="S2" s="129"/>
      <c r="T2" s="130"/>
      <c r="U2" s="137" t="s">
        <v>220</v>
      </c>
      <c r="V2" s="128" t="s">
        <v>221</v>
      </c>
      <c r="W2" s="129"/>
      <c r="X2" s="130"/>
      <c r="Y2" s="113" t="s">
        <v>217</v>
      </c>
      <c r="Z2" s="116" t="s">
        <v>222</v>
      </c>
      <c r="AA2" s="117"/>
      <c r="AB2" s="118"/>
      <c r="AC2" s="113" t="s">
        <v>223</v>
      </c>
      <c r="AD2" s="128" t="s">
        <v>224</v>
      </c>
      <c r="AE2" s="129"/>
      <c r="AF2" s="129"/>
      <c r="AG2" s="130"/>
      <c r="AH2" s="113" t="s">
        <v>225</v>
      </c>
      <c r="AI2" s="128" t="s">
        <v>226</v>
      </c>
      <c r="AJ2" s="129"/>
      <c r="AK2" s="130"/>
      <c r="AL2" s="113" t="s">
        <v>227</v>
      </c>
      <c r="AM2" s="116" t="s">
        <v>228</v>
      </c>
      <c r="AN2" s="117"/>
      <c r="AO2" s="117"/>
      <c r="AP2" s="118"/>
      <c r="AQ2" s="116" t="s">
        <v>229</v>
      </c>
      <c r="AR2" s="117"/>
      <c r="AS2" s="117"/>
      <c r="AT2" s="118"/>
      <c r="AU2" s="113" t="s">
        <v>220</v>
      </c>
      <c r="AV2" s="116" t="s">
        <v>230</v>
      </c>
      <c r="AW2" s="117"/>
      <c r="AX2" s="118"/>
      <c r="AY2" s="113" t="s">
        <v>231</v>
      </c>
      <c r="AZ2" s="116" t="s">
        <v>232</v>
      </c>
      <c r="BA2" s="117"/>
      <c r="BB2" s="117"/>
      <c r="BC2" s="125"/>
    </row>
    <row r="3" spans="2:55" x14ac:dyDescent="0.25">
      <c r="B3" s="145"/>
      <c r="C3" s="146"/>
      <c r="D3" s="131"/>
      <c r="E3" s="132"/>
      <c r="F3" s="132"/>
      <c r="G3" s="133"/>
      <c r="H3" s="114"/>
      <c r="I3" s="131"/>
      <c r="J3" s="132"/>
      <c r="K3" s="133"/>
      <c r="L3" s="138"/>
      <c r="M3" s="131"/>
      <c r="N3" s="132"/>
      <c r="O3" s="132"/>
      <c r="P3" s="133"/>
      <c r="Q3" s="131"/>
      <c r="R3" s="132"/>
      <c r="S3" s="132"/>
      <c r="T3" s="133"/>
      <c r="U3" s="138"/>
      <c r="V3" s="131"/>
      <c r="W3" s="132"/>
      <c r="X3" s="133"/>
      <c r="Y3" s="114"/>
      <c r="Z3" s="119"/>
      <c r="AA3" s="120"/>
      <c r="AB3" s="121"/>
      <c r="AC3" s="114"/>
      <c r="AD3" s="131"/>
      <c r="AE3" s="132"/>
      <c r="AF3" s="132"/>
      <c r="AG3" s="133"/>
      <c r="AH3" s="114"/>
      <c r="AI3" s="131"/>
      <c r="AJ3" s="132"/>
      <c r="AK3" s="133"/>
      <c r="AL3" s="114"/>
      <c r="AM3" s="119"/>
      <c r="AN3" s="120"/>
      <c r="AO3" s="120"/>
      <c r="AP3" s="121"/>
      <c r="AQ3" s="119"/>
      <c r="AR3" s="120"/>
      <c r="AS3" s="120"/>
      <c r="AT3" s="121"/>
      <c r="AU3" s="114"/>
      <c r="AV3" s="119"/>
      <c r="AW3" s="120"/>
      <c r="AX3" s="121"/>
      <c r="AY3" s="114"/>
      <c r="AZ3" s="119"/>
      <c r="BA3" s="120"/>
      <c r="BB3" s="120"/>
      <c r="BC3" s="126"/>
    </row>
    <row r="4" spans="2:55" x14ac:dyDescent="0.25">
      <c r="B4" s="145"/>
      <c r="C4" s="146"/>
      <c r="D4" s="131"/>
      <c r="E4" s="132"/>
      <c r="F4" s="132"/>
      <c r="G4" s="133"/>
      <c r="H4" s="114"/>
      <c r="I4" s="131"/>
      <c r="J4" s="132"/>
      <c r="K4" s="133"/>
      <c r="L4" s="138"/>
      <c r="M4" s="131"/>
      <c r="N4" s="132"/>
      <c r="O4" s="132"/>
      <c r="P4" s="133"/>
      <c r="Q4" s="131"/>
      <c r="R4" s="132"/>
      <c r="S4" s="132"/>
      <c r="T4" s="133"/>
      <c r="U4" s="138"/>
      <c r="V4" s="131"/>
      <c r="W4" s="132"/>
      <c r="X4" s="133"/>
      <c r="Y4" s="114"/>
      <c r="Z4" s="119"/>
      <c r="AA4" s="120"/>
      <c r="AB4" s="121"/>
      <c r="AC4" s="114"/>
      <c r="AD4" s="131"/>
      <c r="AE4" s="132"/>
      <c r="AF4" s="132"/>
      <c r="AG4" s="133"/>
      <c r="AH4" s="114"/>
      <c r="AI4" s="131"/>
      <c r="AJ4" s="132"/>
      <c r="AK4" s="133"/>
      <c r="AL4" s="114"/>
      <c r="AM4" s="119"/>
      <c r="AN4" s="120"/>
      <c r="AO4" s="120"/>
      <c r="AP4" s="121"/>
      <c r="AQ4" s="119"/>
      <c r="AR4" s="120"/>
      <c r="AS4" s="120"/>
      <c r="AT4" s="121"/>
      <c r="AU4" s="114"/>
      <c r="AV4" s="119"/>
      <c r="AW4" s="120"/>
      <c r="AX4" s="121"/>
      <c r="AY4" s="114"/>
      <c r="AZ4" s="119"/>
      <c r="BA4" s="120"/>
      <c r="BB4" s="120"/>
      <c r="BC4" s="126"/>
    </row>
    <row r="5" spans="2:55" x14ac:dyDescent="0.25">
      <c r="B5" s="145"/>
      <c r="C5" s="146"/>
      <c r="D5" s="131"/>
      <c r="E5" s="132"/>
      <c r="F5" s="132"/>
      <c r="G5" s="133"/>
      <c r="H5" s="114"/>
      <c r="I5" s="131"/>
      <c r="J5" s="132"/>
      <c r="K5" s="133"/>
      <c r="L5" s="138"/>
      <c r="M5" s="131"/>
      <c r="N5" s="132"/>
      <c r="O5" s="132"/>
      <c r="P5" s="133"/>
      <c r="Q5" s="131"/>
      <c r="R5" s="132"/>
      <c r="S5" s="132"/>
      <c r="T5" s="133"/>
      <c r="U5" s="138"/>
      <c r="V5" s="131"/>
      <c r="W5" s="132"/>
      <c r="X5" s="133"/>
      <c r="Y5" s="114"/>
      <c r="Z5" s="119"/>
      <c r="AA5" s="120"/>
      <c r="AB5" s="121"/>
      <c r="AC5" s="114"/>
      <c r="AD5" s="131"/>
      <c r="AE5" s="132"/>
      <c r="AF5" s="132"/>
      <c r="AG5" s="133"/>
      <c r="AH5" s="114"/>
      <c r="AI5" s="131"/>
      <c r="AJ5" s="132"/>
      <c r="AK5" s="133"/>
      <c r="AL5" s="114"/>
      <c r="AM5" s="119"/>
      <c r="AN5" s="120"/>
      <c r="AO5" s="120"/>
      <c r="AP5" s="121"/>
      <c r="AQ5" s="119"/>
      <c r="AR5" s="120"/>
      <c r="AS5" s="120"/>
      <c r="AT5" s="121"/>
      <c r="AU5" s="114"/>
      <c r="AV5" s="119"/>
      <c r="AW5" s="120"/>
      <c r="AX5" s="121"/>
      <c r="AY5" s="114"/>
      <c r="AZ5" s="119"/>
      <c r="BA5" s="120"/>
      <c r="BB5" s="120"/>
      <c r="BC5" s="126"/>
    </row>
    <row r="6" spans="2:55" x14ac:dyDescent="0.25">
      <c r="B6" s="145"/>
      <c r="C6" s="146"/>
      <c r="D6" s="134"/>
      <c r="E6" s="135"/>
      <c r="F6" s="135"/>
      <c r="G6" s="136"/>
      <c r="H6" s="114"/>
      <c r="I6" s="134"/>
      <c r="J6" s="135"/>
      <c r="K6" s="136"/>
      <c r="L6" s="138"/>
      <c r="M6" s="134"/>
      <c r="N6" s="135"/>
      <c r="O6" s="135"/>
      <c r="P6" s="136"/>
      <c r="Q6" s="134"/>
      <c r="R6" s="135"/>
      <c r="S6" s="135"/>
      <c r="T6" s="136"/>
      <c r="U6" s="138"/>
      <c r="V6" s="134"/>
      <c r="W6" s="135"/>
      <c r="X6" s="136"/>
      <c r="Y6" s="114"/>
      <c r="Z6" s="122"/>
      <c r="AA6" s="123"/>
      <c r="AB6" s="124"/>
      <c r="AC6" s="114"/>
      <c r="AD6" s="134"/>
      <c r="AE6" s="135"/>
      <c r="AF6" s="135"/>
      <c r="AG6" s="136"/>
      <c r="AH6" s="114"/>
      <c r="AI6" s="134"/>
      <c r="AJ6" s="135"/>
      <c r="AK6" s="136"/>
      <c r="AL6" s="114"/>
      <c r="AM6" s="122"/>
      <c r="AN6" s="123"/>
      <c r="AO6" s="123"/>
      <c r="AP6" s="124"/>
      <c r="AQ6" s="122"/>
      <c r="AR6" s="123"/>
      <c r="AS6" s="123"/>
      <c r="AT6" s="124"/>
      <c r="AU6" s="114"/>
      <c r="AV6" s="122"/>
      <c r="AW6" s="123"/>
      <c r="AX6" s="124"/>
      <c r="AY6" s="114"/>
      <c r="AZ6" s="122"/>
      <c r="BA6" s="123"/>
      <c r="BB6" s="123"/>
      <c r="BC6" s="127"/>
    </row>
    <row r="7" spans="2:55" ht="20.25" x14ac:dyDescent="0.25">
      <c r="B7" s="145"/>
      <c r="C7" s="146"/>
      <c r="D7" s="73"/>
      <c r="E7" s="74"/>
      <c r="F7" s="73"/>
      <c r="G7" s="74"/>
      <c r="H7" s="114"/>
      <c r="I7" s="73"/>
      <c r="J7" s="73"/>
      <c r="K7" s="73"/>
      <c r="L7" s="138"/>
      <c r="M7" s="73"/>
      <c r="N7" s="73"/>
      <c r="O7" s="73"/>
      <c r="P7" s="73"/>
      <c r="Q7" s="73"/>
      <c r="R7" s="73"/>
      <c r="S7" s="73"/>
      <c r="T7" s="73"/>
      <c r="U7" s="138"/>
      <c r="V7" s="73"/>
      <c r="W7" s="73"/>
      <c r="X7" s="73"/>
      <c r="Y7" s="114"/>
      <c r="Z7" s="73"/>
      <c r="AA7" s="73"/>
      <c r="AB7" s="73"/>
      <c r="AC7" s="114"/>
      <c r="AD7" s="73"/>
      <c r="AE7" s="73"/>
      <c r="AF7" s="73"/>
      <c r="AG7" s="73"/>
      <c r="AH7" s="114"/>
      <c r="AI7" s="73"/>
      <c r="AJ7" s="73"/>
      <c r="AK7" s="73"/>
      <c r="AL7" s="114"/>
      <c r="AM7" s="73"/>
      <c r="AN7" s="73"/>
      <c r="AO7" s="73"/>
      <c r="AP7" s="73"/>
      <c r="AQ7" s="73"/>
      <c r="AR7" s="73"/>
      <c r="AS7" s="73"/>
      <c r="AT7" s="73"/>
      <c r="AU7" s="114"/>
      <c r="AV7" s="73"/>
      <c r="AW7" s="73"/>
      <c r="AX7" s="73"/>
      <c r="AY7" s="114"/>
      <c r="AZ7" s="73"/>
      <c r="BA7" s="73"/>
      <c r="BB7" s="73"/>
      <c r="BC7" s="207"/>
    </row>
    <row r="8" spans="2:55" ht="20.25" x14ac:dyDescent="0.25">
      <c r="B8" s="145"/>
      <c r="C8" s="146"/>
      <c r="D8" s="75">
        <v>1</v>
      </c>
      <c r="E8" s="75">
        <v>8</v>
      </c>
      <c r="F8" s="75">
        <v>15</v>
      </c>
      <c r="G8" s="75">
        <v>22</v>
      </c>
      <c r="H8" s="114"/>
      <c r="I8" s="75">
        <v>6</v>
      </c>
      <c r="J8" s="75">
        <v>13</v>
      </c>
      <c r="K8" s="75">
        <v>20</v>
      </c>
      <c r="L8" s="138"/>
      <c r="M8" s="75">
        <v>3</v>
      </c>
      <c r="N8" s="75">
        <v>10</v>
      </c>
      <c r="O8" s="75">
        <v>17</v>
      </c>
      <c r="P8" s="75">
        <v>24</v>
      </c>
      <c r="Q8" s="75">
        <v>1</v>
      </c>
      <c r="R8" s="75">
        <v>8</v>
      </c>
      <c r="S8" s="75">
        <v>15</v>
      </c>
      <c r="T8" s="75">
        <v>22</v>
      </c>
      <c r="U8" s="138"/>
      <c r="V8" s="75">
        <v>5</v>
      </c>
      <c r="W8" s="75">
        <v>12</v>
      </c>
      <c r="X8" s="75">
        <v>19</v>
      </c>
      <c r="Y8" s="114"/>
      <c r="Z8" s="75">
        <v>2</v>
      </c>
      <c r="AA8" s="75">
        <v>9</v>
      </c>
      <c r="AB8" s="75">
        <v>16</v>
      </c>
      <c r="AC8" s="114"/>
      <c r="AD8" s="75">
        <v>2</v>
      </c>
      <c r="AE8" s="75">
        <v>9</v>
      </c>
      <c r="AF8" s="75">
        <v>16</v>
      </c>
      <c r="AG8" s="75">
        <v>23</v>
      </c>
      <c r="AH8" s="114"/>
      <c r="AI8" s="75">
        <v>6</v>
      </c>
      <c r="AJ8" s="75">
        <v>13</v>
      </c>
      <c r="AK8" s="75">
        <v>20</v>
      </c>
      <c r="AL8" s="114"/>
      <c r="AM8" s="75">
        <v>4</v>
      </c>
      <c r="AN8" s="75">
        <v>11</v>
      </c>
      <c r="AO8" s="75">
        <v>18</v>
      </c>
      <c r="AP8" s="75">
        <v>25</v>
      </c>
      <c r="AQ8" s="75">
        <v>1</v>
      </c>
      <c r="AR8" s="75">
        <v>8</v>
      </c>
      <c r="AS8" s="75">
        <v>15</v>
      </c>
      <c r="AT8" s="75">
        <v>22</v>
      </c>
      <c r="AU8" s="114"/>
      <c r="AV8" s="75">
        <v>6</v>
      </c>
      <c r="AW8" s="75">
        <v>13</v>
      </c>
      <c r="AX8" s="75">
        <v>20</v>
      </c>
      <c r="AY8" s="114"/>
      <c r="AZ8" s="75">
        <v>3</v>
      </c>
      <c r="BA8" s="75">
        <v>10</v>
      </c>
      <c r="BB8" s="75">
        <v>17</v>
      </c>
      <c r="BC8" s="208">
        <v>24</v>
      </c>
    </row>
    <row r="9" spans="2:55" ht="20.25" x14ac:dyDescent="0.25">
      <c r="B9" s="145"/>
      <c r="C9" s="146"/>
      <c r="D9" s="75">
        <v>7</v>
      </c>
      <c r="E9" s="75">
        <v>14</v>
      </c>
      <c r="F9" s="75">
        <v>21</v>
      </c>
      <c r="G9" s="75">
        <v>28</v>
      </c>
      <c r="H9" s="114"/>
      <c r="I9" s="75">
        <v>12</v>
      </c>
      <c r="J9" s="75">
        <v>19</v>
      </c>
      <c r="K9" s="75">
        <v>26</v>
      </c>
      <c r="L9" s="138"/>
      <c r="M9" s="75">
        <v>9</v>
      </c>
      <c r="N9" s="75">
        <v>16</v>
      </c>
      <c r="O9" s="75">
        <v>23</v>
      </c>
      <c r="P9" s="75">
        <v>30</v>
      </c>
      <c r="Q9" s="75">
        <v>7</v>
      </c>
      <c r="R9" s="75">
        <v>14</v>
      </c>
      <c r="S9" s="75">
        <v>21</v>
      </c>
      <c r="T9" s="75">
        <v>28</v>
      </c>
      <c r="U9" s="138"/>
      <c r="V9" s="75">
        <v>11</v>
      </c>
      <c r="W9" s="75">
        <v>18</v>
      </c>
      <c r="X9" s="75">
        <v>25</v>
      </c>
      <c r="Y9" s="114"/>
      <c r="Z9" s="75">
        <v>8</v>
      </c>
      <c r="AA9" s="75">
        <v>15</v>
      </c>
      <c r="AB9" s="75">
        <v>22</v>
      </c>
      <c r="AC9" s="114"/>
      <c r="AD9" s="75">
        <v>8</v>
      </c>
      <c r="AE9" s="75">
        <v>15</v>
      </c>
      <c r="AF9" s="75">
        <v>22</v>
      </c>
      <c r="AG9" s="75">
        <v>29</v>
      </c>
      <c r="AH9" s="114"/>
      <c r="AI9" s="75">
        <v>12</v>
      </c>
      <c r="AJ9" s="75">
        <v>19</v>
      </c>
      <c r="AK9" s="75">
        <v>26</v>
      </c>
      <c r="AL9" s="114"/>
      <c r="AM9" s="75">
        <v>10</v>
      </c>
      <c r="AN9" s="75">
        <v>17</v>
      </c>
      <c r="AO9" s="75">
        <v>24</v>
      </c>
      <c r="AP9" s="75">
        <v>31</v>
      </c>
      <c r="AQ9" s="75">
        <v>7</v>
      </c>
      <c r="AR9" s="75">
        <v>14</v>
      </c>
      <c r="AS9" s="75">
        <v>21</v>
      </c>
      <c r="AT9" s="75">
        <v>28</v>
      </c>
      <c r="AU9" s="114"/>
      <c r="AV9" s="75">
        <v>12</v>
      </c>
      <c r="AW9" s="75">
        <v>19</v>
      </c>
      <c r="AX9" s="75">
        <v>26</v>
      </c>
      <c r="AY9" s="114"/>
      <c r="AZ9" s="75">
        <v>9</v>
      </c>
      <c r="BA9" s="75">
        <v>16</v>
      </c>
      <c r="BB9" s="75">
        <v>23</v>
      </c>
      <c r="BC9" s="208">
        <v>31</v>
      </c>
    </row>
    <row r="10" spans="2:55" ht="21" thickBot="1" x14ac:dyDescent="0.3">
      <c r="B10" s="147"/>
      <c r="C10" s="148"/>
      <c r="D10" s="76"/>
      <c r="E10" s="89"/>
      <c r="F10" s="76"/>
      <c r="G10" s="89"/>
      <c r="H10" s="115"/>
      <c r="I10" s="76"/>
      <c r="J10" s="89"/>
      <c r="K10" s="76"/>
      <c r="L10" s="139"/>
      <c r="M10" s="76"/>
      <c r="N10" s="89"/>
      <c r="O10" s="76"/>
      <c r="P10" s="89"/>
      <c r="Q10" s="76"/>
      <c r="R10" s="89"/>
      <c r="S10" s="76"/>
      <c r="T10" s="76"/>
      <c r="U10" s="139"/>
      <c r="V10" s="76"/>
      <c r="W10" s="89"/>
      <c r="X10" s="76"/>
      <c r="Y10" s="115"/>
      <c r="Z10" s="76"/>
      <c r="AA10" s="76"/>
      <c r="AB10" s="76"/>
      <c r="AC10" s="115"/>
      <c r="AD10" s="76"/>
      <c r="AE10" s="76"/>
      <c r="AF10" s="76"/>
      <c r="AG10" s="76"/>
      <c r="AH10" s="115"/>
      <c r="AI10" s="76"/>
      <c r="AJ10" s="76"/>
      <c r="AK10" s="76"/>
      <c r="AL10" s="115"/>
      <c r="AM10" s="76"/>
      <c r="AN10" s="76"/>
      <c r="AO10" s="76"/>
      <c r="AP10" s="76"/>
      <c r="AQ10" s="76"/>
      <c r="AR10" s="76"/>
      <c r="AS10" s="76"/>
      <c r="AT10" s="76"/>
      <c r="AU10" s="115"/>
      <c r="AV10" s="76"/>
      <c r="AW10" s="76"/>
      <c r="AX10" s="76"/>
      <c r="AY10" s="115"/>
      <c r="AZ10" s="76"/>
      <c r="BA10" s="76"/>
      <c r="BB10" s="76"/>
      <c r="BC10" s="209"/>
    </row>
    <row r="11" spans="2:55" ht="30" customHeight="1" x14ac:dyDescent="0.25">
      <c r="B11" s="140">
        <v>1</v>
      </c>
      <c r="C11" s="103"/>
      <c r="D11" s="77"/>
      <c r="E11" s="77"/>
      <c r="F11" s="77"/>
      <c r="G11" s="77"/>
      <c r="H11" s="78" t="s">
        <v>233</v>
      </c>
      <c r="I11" s="78" t="s">
        <v>233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 t="s">
        <v>234</v>
      </c>
      <c r="W11" s="77" t="s">
        <v>234</v>
      </c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 t="s">
        <v>233</v>
      </c>
      <c r="AO11" s="78" t="s">
        <v>233</v>
      </c>
      <c r="AP11" s="77"/>
      <c r="AQ11" s="77"/>
      <c r="AR11" s="77"/>
      <c r="AS11" s="77"/>
      <c r="AT11" s="77"/>
      <c r="AU11" s="77" t="s">
        <v>234</v>
      </c>
      <c r="AV11" s="77" t="s">
        <v>234</v>
      </c>
      <c r="AW11" s="77" t="s">
        <v>234</v>
      </c>
      <c r="AX11" s="77" t="s">
        <v>234</v>
      </c>
      <c r="AY11" s="77" t="s">
        <v>234</v>
      </c>
      <c r="AZ11" s="77" t="s">
        <v>234</v>
      </c>
      <c r="BA11" s="77" t="s">
        <v>234</v>
      </c>
      <c r="BB11" s="77" t="s">
        <v>234</v>
      </c>
      <c r="BC11" s="210" t="s">
        <v>234</v>
      </c>
    </row>
    <row r="12" spans="2:55" ht="33.75" customHeight="1" x14ac:dyDescent="0.25">
      <c r="B12" s="140">
        <v>2</v>
      </c>
      <c r="C12" s="103"/>
      <c r="D12" s="79"/>
      <c r="E12" s="79"/>
      <c r="F12" s="79"/>
      <c r="G12" s="79"/>
      <c r="H12" s="80" t="s">
        <v>233</v>
      </c>
      <c r="I12" s="80" t="s">
        <v>233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 t="s">
        <v>234</v>
      </c>
      <c r="W12" s="79" t="s">
        <v>234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 t="s">
        <v>233</v>
      </c>
      <c r="AO12" s="80" t="s">
        <v>233</v>
      </c>
      <c r="AP12" s="79"/>
      <c r="AQ12" s="79"/>
      <c r="AR12" s="79"/>
      <c r="AS12" s="79"/>
      <c r="AT12" s="79"/>
      <c r="AU12" s="79" t="s">
        <v>234</v>
      </c>
      <c r="AV12" s="79" t="s">
        <v>234</v>
      </c>
      <c r="AW12" s="79" t="s">
        <v>234</v>
      </c>
      <c r="AX12" s="79" t="s">
        <v>234</v>
      </c>
      <c r="AY12" s="79" t="s">
        <v>234</v>
      </c>
      <c r="AZ12" s="79" t="s">
        <v>234</v>
      </c>
      <c r="BA12" s="79" t="s">
        <v>234</v>
      </c>
      <c r="BB12" s="79" t="s">
        <v>234</v>
      </c>
      <c r="BC12" s="211" t="s">
        <v>234</v>
      </c>
    </row>
    <row r="13" spans="2:55" ht="33.75" customHeight="1" x14ac:dyDescent="0.25">
      <c r="B13" s="140">
        <v>3</v>
      </c>
      <c r="C13" s="103"/>
      <c r="D13" s="79"/>
      <c r="E13" s="79"/>
      <c r="F13" s="79"/>
      <c r="G13" s="79"/>
      <c r="H13" s="80" t="s">
        <v>233</v>
      </c>
      <c r="I13" s="80" t="s">
        <v>233</v>
      </c>
      <c r="J13" s="80" t="s">
        <v>233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 t="s">
        <v>234</v>
      </c>
      <c r="W13" s="79" t="s">
        <v>234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0" t="s">
        <v>233</v>
      </c>
      <c r="AO13" s="80" t="s">
        <v>233</v>
      </c>
      <c r="AP13" s="80" t="s">
        <v>233</v>
      </c>
      <c r="AQ13" s="79"/>
      <c r="AR13" s="79"/>
      <c r="AS13" s="79"/>
      <c r="AT13" s="79"/>
      <c r="AU13" s="79" t="s">
        <v>234</v>
      </c>
      <c r="AV13" s="79" t="s">
        <v>234</v>
      </c>
      <c r="AW13" s="79" t="s">
        <v>234</v>
      </c>
      <c r="AX13" s="79" t="s">
        <v>234</v>
      </c>
      <c r="AY13" s="79" t="s">
        <v>234</v>
      </c>
      <c r="AZ13" s="79" t="s">
        <v>234</v>
      </c>
      <c r="BA13" s="79" t="s">
        <v>234</v>
      </c>
      <c r="BB13" s="79" t="s">
        <v>234</v>
      </c>
      <c r="BC13" s="211" t="s">
        <v>234</v>
      </c>
    </row>
    <row r="14" spans="2:55" ht="38.25" customHeight="1" thickBot="1" x14ac:dyDescent="0.3">
      <c r="B14" s="141">
        <v>4</v>
      </c>
      <c r="C14" s="142"/>
      <c r="D14" s="87"/>
      <c r="E14" s="87"/>
      <c r="F14" s="87"/>
      <c r="G14" s="87"/>
      <c r="H14" s="88" t="s">
        <v>233</v>
      </c>
      <c r="I14" s="88" t="s">
        <v>233</v>
      </c>
      <c r="J14" s="88" t="s">
        <v>233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 t="s">
        <v>234</v>
      </c>
      <c r="W14" s="87" t="s">
        <v>234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8</v>
      </c>
      <c r="AD14" s="87">
        <v>8</v>
      </c>
      <c r="AE14" s="87">
        <v>8</v>
      </c>
      <c r="AF14" s="87">
        <v>8</v>
      </c>
      <c r="AG14" s="87">
        <v>8</v>
      </c>
      <c r="AH14" s="88" t="s">
        <v>233</v>
      </c>
      <c r="AI14" s="88" t="s">
        <v>233</v>
      </c>
      <c r="AJ14" s="88" t="s">
        <v>233</v>
      </c>
      <c r="AK14" s="87" t="s">
        <v>235</v>
      </c>
      <c r="AL14" s="87" t="s">
        <v>235</v>
      </c>
      <c r="AM14" s="87" t="s">
        <v>235</v>
      </c>
      <c r="AN14" s="87" t="s">
        <v>235</v>
      </c>
      <c r="AO14" s="87" t="s">
        <v>236</v>
      </c>
      <c r="AP14" s="87" t="s">
        <v>236</v>
      </c>
      <c r="AQ14" s="87" t="s">
        <v>236</v>
      </c>
      <c r="AR14" s="87" t="s">
        <v>236</v>
      </c>
      <c r="AS14" s="88" t="s">
        <v>243</v>
      </c>
      <c r="AT14" s="88" t="s">
        <v>237</v>
      </c>
      <c r="AU14" s="93"/>
      <c r="AV14" s="94"/>
      <c r="AW14" s="94"/>
      <c r="AX14" s="94"/>
      <c r="AY14" s="94"/>
      <c r="AZ14" s="94"/>
      <c r="BA14" s="94"/>
      <c r="BB14" s="94"/>
      <c r="BC14" s="95"/>
    </row>
    <row r="15" spans="2:55" ht="15.75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3"/>
      <c r="AA15" s="83"/>
      <c r="AB15" s="82"/>
      <c r="AC15" s="82"/>
      <c r="AD15" s="82"/>
      <c r="AE15" s="82"/>
      <c r="AF15" s="82"/>
      <c r="AG15" s="82"/>
      <c r="AH15" s="83"/>
      <c r="AI15" s="84"/>
      <c r="AJ15" s="84"/>
      <c r="AK15" s="82"/>
      <c r="AL15" s="82"/>
      <c r="AM15" s="82"/>
      <c r="AN15" s="82"/>
      <c r="AO15" s="82"/>
      <c r="AP15" s="82"/>
      <c r="AQ15" s="82"/>
      <c r="AR15" s="82"/>
      <c r="AS15" s="82"/>
      <c r="AT15" s="83"/>
      <c r="AU15" s="83"/>
      <c r="AV15" s="82"/>
      <c r="AW15" s="82"/>
      <c r="AX15" s="82"/>
      <c r="AY15" s="82"/>
      <c r="AZ15" s="82"/>
      <c r="BA15" s="82"/>
      <c r="BB15" s="82"/>
      <c r="BC15" s="82"/>
    </row>
    <row r="16" spans="2:55" ht="156" customHeight="1" x14ac:dyDescent="0.25">
      <c r="B16" s="96" t="s">
        <v>238</v>
      </c>
      <c r="C16" s="96"/>
      <c r="D16" s="96"/>
      <c r="E16" s="96"/>
      <c r="F16" s="85"/>
      <c r="G16" s="97" t="s">
        <v>119</v>
      </c>
      <c r="H16" s="97"/>
      <c r="I16" s="97"/>
      <c r="J16" s="97"/>
      <c r="K16" s="66"/>
      <c r="L16" s="66"/>
      <c r="M16" s="97" t="s">
        <v>112</v>
      </c>
      <c r="N16" s="97"/>
      <c r="O16" s="97"/>
      <c r="P16" s="97"/>
      <c r="Q16" s="68"/>
      <c r="R16" s="68"/>
      <c r="S16" s="97" t="s">
        <v>107</v>
      </c>
      <c r="T16" s="97"/>
      <c r="U16" s="97"/>
      <c r="V16" s="97"/>
      <c r="W16" s="66"/>
      <c r="X16" s="66"/>
      <c r="Y16" s="97" t="s">
        <v>239</v>
      </c>
      <c r="Z16" s="97"/>
      <c r="AA16" s="97"/>
      <c r="AB16" s="97"/>
      <c r="AC16" s="68"/>
      <c r="AD16" s="68"/>
      <c r="AE16" s="97" t="s">
        <v>240</v>
      </c>
      <c r="AF16" s="97"/>
      <c r="AG16" s="97"/>
      <c r="AH16" s="97"/>
      <c r="AI16" s="66"/>
      <c r="AJ16" s="66"/>
      <c r="AK16" s="97" t="s">
        <v>242</v>
      </c>
      <c r="AL16" s="97"/>
      <c r="AM16" s="97"/>
      <c r="AN16" s="97"/>
      <c r="AO16" s="66"/>
      <c r="AP16" s="66"/>
      <c r="AQ16" s="97" t="s">
        <v>245</v>
      </c>
      <c r="AR16" s="97"/>
      <c r="AS16" s="97"/>
      <c r="AT16" s="97"/>
      <c r="AU16" s="72"/>
      <c r="AV16" s="135" t="s">
        <v>244</v>
      </c>
      <c r="AW16" s="135"/>
      <c r="AX16" s="135"/>
      <c r="AY16" s="135"/>
      <c r="AZ16" s="65"/>
      <c r="BA16" s="97" t="s">
        <v>241</v>
      </c>
      <c r="BB16" s="97"/>
      <c r="BC16" s="97"/>
    </row>
    <row r="17" spans="2:55" ht="33" x14ac:dyDescent="0.25">
      <c r="B17" s="96"/>
      <c r="C17" s="96"/>
      <c r="D17" s="96"/>
      <c r="E17" s="96"/>
      <c r="F17" s="85"/>
      <c r="G17" s="107" t="s">
        <v>235</v>
      </c>
      <c r="H17" s="108"/>
      <c r="I17" s="108"/>
      <c r="J17" s="109"/>
      <c r="K17" s="67"/>
      <c r="L17" s="72"/>
      <c r="M17" s="101">
        <v>8</v>
      </c>
      <c r="N17" s="102"/>
      <c r="O17" s="102"/>
      <c r="P17" s="103"/>
      <c r="Q17" s="69"/>
      <c r="R17" s="69"/>
      <c r="S17" s="104">
        <v>0</v>
      </c>
      <c r="T17" s="105"/>
      <c r="U17" s="105"/>
      <c r="V17" s="106"/>
      <c r="W17" s="71"/>
      <c r="X17" s="71"/>
      <c r="Y17" s="101" t="s">
        <v>233</v>
      </c>
      <c r="Z17" s="102"/>
      <c r="AA17" s="102"/>
      <c r="AB17" s="103"/>
      <c r="AC17" s="69"/>
      <c r="AD17" s="69"/>
      <c r="AE17" s="98" t="s">
        <v>236</v>
      </c>
      <c r="AF17" s="99"/>
      <c r="AG17" s="99"/>
      <c r="AH17" s="100"/>
      <c r="AI17" s="67"/>
      <c r="AJ17" s="66"/>
      <c r="AK17" s="98" t="s">
        <v>237</v>
      </c>
      <c r="AL17" s="99"/>
      <c r="AM17" s="99"/>
      <c r="AN17" s="100"/>
      <c r="AO17" s="67"/>
      <c r="AP17" s="67"/>
      <c r="AQ17" s="98" t="s">
        <v>243</v>
      </c>
      <c r="AR17" s="99"/>
      <c r="AS17" s="99"/>
      <c r="AT17" s="100"/>
      <c r="AU17" s="67"/>
      <c r="AV17" s="110" t="s">
        <v>234</v>
      </c>
      <c r="AW17" s="111"/>
      <c r="AX17" s="111"/>
      <c r="AY17" s="112"/>
      <c r="AZ17" s="86"/>
      <c r="BA17" s="110" t="s">
        <v>234</v>
      </c>
      <c r="BB17" s="111"/>
      <c r="BC17" s="112"/>
    </row>
    <row r="18" spans="2:55" x14ac:dyDescent="0.25">
      <c r="L18" s="3"/>
      <c r="Q18" s="70"/>
      <c r="R18" s="70"/>
      <c r="W18" s="3"/>
      <c r="X18" s="3"/>
      <c r="AC18" s="70"/>
      <c r="AD18" s="70"/>
      <c r="AI18" s="3"/>
      <c r="AJ18" s="3"/>
      <c r="BA18" s="5"/>
      <c r="BB18" s="5"/>
      <c r="BC18" s="5"/>
    </row>
    <row r="19" spans="2:55" x14ac:dyDescent="0.25">
      <c r="Q19" s="70"/>
      <c r="R19" s="70"/>
      <c r="W19" s="3"/>
      <c r="X19" s="3"/>
      <c r="AC19" s="70"/>
      <c r="AD19" s="70"/>
      <c r="AI19" s="3"/>
      <c r="AJ19" s="3"/>
      <c r="BA19" s="5"/>
      <c r="BB19" s="5"/>
      <c r="BC19" s="5"/>
    </row>
    <row r="20" spans="2:55" x14ac:dyDescent="0.25">
      <c r="Q20" s="70"/>
      <c r="R20" s="70"/>
      <c r="W20" s="3"/>
      <c r="X20" s="3"/>
      <c r="AC20" s="70"/>
      <c r="AD20" s="70"/>
      <c r="AI20" s="3"/>
      <c r="AJ20" s="3"/>
      <c r="BA20" s="5"/>
      <c r="BB20" s="5"/>
      <c r="BC20" s="5"/>
    </row>
    <row r="21" spans="2:55" x14ac:dyDescent="0.25">
      <c r="Q21" s="70"/>
      <c r="R21" s="70"/>
      <c r="W21" s="3"/>
      <c r="X21" s="3"/>
      <c r="AC21" s="70"/>
      <c r="AD21" s="70"/>
      <c r="AI21" s="3"/>
      <c r="AJ21" s="3"/>
      <c r="BA21" s="5"/>
      <c r="BB21" s="5"/>
      <c r="BC21" s="5"/>
    </row>
    <row r="22" spans="2:55" x14ac:dyDescent="0.25">
      <c r="Q22" s="70"/>
      <c r="R22" s="70"/>
      <c r="W22" s="3"/>
      <c r="X22" s="3"/>
      <c r="AC22" s="70"/>
      <c r="AD22" s="70"/>
      <c r="BA22" s="5"/>
      <c r="BB22" s="5"/>
      <c r="BC22" s="5"/>
    </row>
    <row r="23" spans="2:55" x14ac:dyDescent="0.25">
      <c r="Q23" s="70"/>
      <c r="R23" s="70"/>
      <c r="AC23" s="70"/>
      <c r="AD23" s="70"/>
      <c r="BA23" s="5"/>
      <c r="BB23" s="5"/>
      <c r="BC23" s="5"/>
    </row>
    <row r="24" spans="2:55" x14ac:dyDescent="0.25">
      <c r="AC24" s="70"/>
      <c r="AD24" s="70"/>
      <c r="BA24" s="5"/>
      <c r="BB24" s="5"/>
      <c r="BC24" s="5"/>
    </row>
    <row r="25" spans="2:55" x14ac:dyDescent="0.25">
      <c r="AC25" s="70"/>
      <c r="AD25" s="70"/>
      <c r="BA25" s="5"/>
      <c r="BB25" s="5"/>
      <c r="BC25" s="5"/>
    </row>
    <row r="26" spans="2:55" x14ac:dyDescent="0.25">
      <c r="AC26" s="70"/>
      <c r="AD26" s="70"/>
      <c r="BA26" s="5"/>
      <c r="BB26" s="5"/>
      <c r="BC26" s="5"/>
    </row>
    <row r="27" spans="2:55" x14ac:dyDescent="0.25">
      <c r="AC27" s="70"/>
      <c r="AD27" s="70"/>
    </row>
    <row r="28" spans="2:55" x14ac:dyDescent="0.25">
      <c r="AC28" s="70"/>
      <c r="AD28" s="70"/>
    </row>
  </sheetData>
  <mergeCells count="46">
    <mergeCell ref="AQ2:AT6"/>
    <mergeCell ref="Q2:T6"/>
    <mergeCell ref="B13:C13"/>
    <mergeCell ref="S16:V16"/>
    <mergeCell ref="Y16:AB16"/>
    <mergeCell ref="AE16:AH16"/>
    <mergeCell ref="B2:C10"/>
    <mergeCell ref="D2:G6"/>
    <mergeCell ref="H2:H10"/>
    <mergeCell ref="I2:K6"/>
    <mergeCell ref="L2:L10"/>
    <mergeCell ref="B11:C11"/>
    <mergeCell ref="B12:C12"/>
    <mergeCell ref="B14:C14"/>
    <mergeCell ref="M2:P6"/>
    <mergeCell ref="M16:P16"/>
    <mergeCell ref="U2:U10"/>
    <mergeCell ref="V2:X6"/>
    <mergeCell ref="Y2:Y10"/>
    <mergeCell ref="Z2:AB6"/>
    <mergeCell ref="AC2:AC10"/>
    <mergeCell ref="AD2:AG6"/>
    <mergeCell ref="AH2:AH10"/>
    <mergeCell ref="AI2:AK6"/>
    <mergeCell ref="AL2:AL10"/>
    <mergeCell ref="AM2:AP6"/>
    <mergeCell ref="AU2:AU10"/>
    <mergeCell ref="AV2:AX6"/>
    <mergeCell ref="AY2:AY10"/>
    <mergeCell ref="AZ2:BC6"/>
    <mergeCell ref="AU14:BC14"/>
    <mergeCell ref="B16:E17"/>
    <mergeCell ref="G16:J16"/>
    <mergeCell ref="AK16:AN16"/>
    <mergeCell ref="AQ16:AT16"/>
    <mergeCell ref="AK17:AN17"/>
    <mergeCell ref="M17:P17"/>
    <mergeCell ref="S17:V17"/>
    <mergeCell ref="G17:J17"/>
    <mergeCell ref="Y17:AB17"/>
    <mergeCell ref="AE17:AH17"/>
    <mergeCell ref="AQ17:AT17"/>
    <mergeCell ref="BA17:BC17"/>
    <mergeCell ref="BA16:BC16"/>
    <mergeCell ref="AV17:AY17"/>
    <mergeCell ref="AV16:AY16"/>
  </mergeCells>
  <pageMargins left="0.7" right="0.7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5A40-7D5F-4362-AB3D-F1EF9153914C}">
  <sheetPr>
    <pageSetUpPr fitToPage="1"/>
  </sheetPr>
  <dimension ref="A1:AN102"/>
  <sheetViews>
    <sheetView zoomScale="55" zoomScaleNormal="55" workbookViewId="0">
      <selection activeCell="AH9" sqref="AH9"/>
    </sheetView>
  </sheetViews>
  <sheetFormatPr defaultRowHeight="15" x14ac:dyDescent="0.25"/>
  <cols>
    <col min="1" max="1" width="16" customWidth="1"/>
    <col min="2" max="2" width="76" customWidth="1"/>
    <col min="3" max="4" width="12.7109375" customWidth="1"/>
    <col min="5" max="6" width="11.7109375" customWidth="1"/>
    <col min="7" max="7" width="8.42578125" customWidth="1"/>
    <col min="8" max="8" width="8.85546875" customWidth="1"/>
    <col min="9" max="9" width="9.140625" customWidth="1"/>
    <col min="10" max="11" width="9.28515625" bestFit="1" customWidth="1"/>
    <col min="12" max="12" width="8.42578125" customWidth="1"/>
    <col min="13" max="13" width="8.5703125" customWidth="1"/>
    <col min="14" max="14" width="10.28515625" customWidth="1"/>
    <col min="15" max="15" width="10.5703125" customWidth="1"/>
    <col min="16" max="16" width="9.28515625" customWidth="1"/>
    <col min="17" max="17" width="7.7109375" customWidth="1"/>
    <col min="18" max="18" width="10" bestFit="1" customWidth="1"/>
    <col min="19" max="19" width="10.85546875" bestFit="1" customWidth="1"/>
    <col min="20" max="20" width="10" bestFit="1" customWidth="1"/>
    <col min="21" max="23" width="10.140625" customWidth="1"/>
    <col min="24" max="24" width="9.5703125" customWidth="1"/>
    <col min="25" max="25" width="9.140625" customWidth="1"/>
    <col min="28" max="28" width="11.85546875" bestFit="1" customWidth="1"/>
  </cols>
  <sheetData>
    <row r="1" spans="1:40" s="63" customFormat="1" ht="20.25" x14ac:dyDescent="0.3">
      <c r="A1" s="151" t="s">
        <v>252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40" ht="33" customHeight="1" x14ac:dyDescent="0.25">
      <c r="A2" s="152" t="s">
        <v>197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40" ht="3" customHeight="1" x14ac:dyDescent="0.25"/>
    <row r="4" spans="1:40" ht="18" x14ac:dyDescent="0.25">
      <c r="A4" s="149" t="s">
        <v>198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40" ht="2.2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40" s="1" customFormat="1" ht="94.5" customHeight="1" x14ac:dyDescent="0.25">
      <c r="A6" s="172" t="s">
        <v>0</v>
      </c>
      <c r="B6" s="173" t="s">
        <v>1</v>
      </c>
      <c r="C6" s="197" t="s">
        <v>2</v>
      </c>
      <c r="D6" s="198"/>
      <c r="E6" s="198"/>
      <c r="F6" s="199"/>
      <c r="G6" s="178" t="s">
        <v>189</v>
      </c>
      <c r="H6" s="179"/>
      <c r="I6" s="181" t="s">
        <v>125</v>
      </c>
      <c r="J6" s="184" t="s">
        <v>193</v>
      </c>
      <c r="K6" s="185"/>
      <c r="L6" s="185"/>
      <c r="M6" s="185"/>
      <c r="N6" s="185"/>
      <c r="O6" s="185"/>
      <c r="P6" s="185"/>
      <c r="Q6" s="185"/>
      <c r="R6" s="188" t="s">
        <v>199</v>
      </c>
      <c r="S6" s="189"/>
      <c r="T6" s="189"/>
      <c r="U6" s="189"/>
      <c r="V6" s="189"/>
      <c r="W6" s="189"/>
      <c r="X6" s="189"/>
      <c r="Y6" s="189"/>
      <c r="Z6" s="2"/>
      <c r="AA6" s="2"/>
      <c r="AB6" s="2"/>
      <c r="AC6" s="2"/>
      <c r="AD6" s="2"/>
      <c r="AE6" s="2"/>
    </row>
    <row r="7" spans="1:40" ht="30.75" customHeight="1" x14ac:dyDescent="0.25">
      <c r="A7" s="172"/>
      <c r="B7" s="173"/>
      <c r="C7" s="177" t="s">
        <v>3</v>
      </c>
      <c r="D7" s="177" t="s">
        <v>4</v>
      </c>
      <c r="E7" s="177" t="s">
        <v>5</v>
      </c>
      <c r="F7" s="177" t="s">
        <v>246</v>
      </c>
      <c r="G7" s="180" t="s">
        <v>190</v>
      </c>
      <c r="H7" s="181" t="s">
        <v>11</v>
      </c>
      <c r="I7" s="183"/>
      <c r="J7" s="176" t="s">
        <v>6</v>
      </c>
      <c r="K7" s="174" t="s">
        <v>7</v>
      </c>
      <c r="L7" s="186" t="s">
        <v>10</v>
      </c>
      <c r="M7" s="186" t="s">
        <v>166</v>
      </c>
      <c r="N7" s="190" t="s">
        <v>212</v>
      </c>
      <c r="O7" s="191"/>
      <c r="P7" s="191"/>
      <c r="Q7" s="192"/>
      <c r="R7" s="193" t="s">
        <v>12</v>
      </c>
      <c r="S7" s="194"/>
      <c r="T7" s="195" t="s">
        <v>13</v>
      </c>
      <c r="U7" s="196"/>
      <c r="V7" s="193" t="s">
        <v>14</v>
      </c>
      <c r="W7" s="194"/>
      <c r="X7" s="202" t="s">
        <v>249</v>
      </c>
      <c r="Y7" s="202"/>
    </row>
    <row r="8" spans="1:40" ht="130.5" customHeight="1" x14ac:dyDescent="0.25">
      <c r="A8" s="172"/>
      <c r="B8" s="173"/>
      <c r="C8" s="177"/>
      <c r="D8" s="177"/>
      <c r="E8" s="177"/>
      <c r="F8" s="177"/>
      <c r="G8" s="180"/>
      <c r="H8" s="182"/>
      <c r="I8" s="182"/>
      <c r="J8" s="176"/>
      <c r="K8" s="175"/>
      <c r="L8" s="186"/>
      <c r="M8" s="187"/>
      <c r="N8" s="61" t="s">
        <v>8</v>
      </c>
      <c r="O8" s="206" t="s">
        <v>211</v>
      </c>
      <c r="P8" s="62" t="s">
        <v>9</v>
      </c>
      <c r="Q8" s="62" t="s">
        <v>123</v>
      </c>
      <c r="R8" s="59" t="s">
        <v>15</v>
      </c>
      <c r="S8" s="59" t="s">
        <v>16</v>
      </c>
      <c r="T8" s="60" t="s">
        <v>17</v>
      </c>
      <c r="U8" s="60" t="s">
        <v>18</v>
      </c>
      <c r="V8" s="90" t="s">
        <v>200</v>
      </c>
      <c r="W8" s="90" t="s">
        <v>19</v>
      </c>
      <c r="X8" s="60" t="s">
        <v>247</v>
      </c>
      <c r="Y8" s="60" t="s">
        <v>248</v>
      </c>
      <c r="AA8" s="3"/>
      <c r="AB8" s="3"/>
      <c r="AC8" s="3"/>
      <c r="AD8" s="3"/>
      <c r="AE8" s="3"/>
      <c r="AF8" s="5"/>
      <c r="AG8" s="5"/>
      <c r="AH8" s="5"/>
      <c r="AI8" s="5"/>
      <c r="AJ8" s="5"/>
      <c r="AK8" s="5"/>
      <c r="AL8" s="5"/>
      <c r="AM8" s="5"/>
      <c r="AN8" s="5"/>
    </row>
    <row r="9" spans="1:40" ht="18" x14ac:dyDescent="0.25">
      <c r="A9" s="47">
        <v>1</v>
      </c>
      <c r="B9" s="48">
        <v>2</v>
      </c>
      <c r="C9" s="49">
        <v>3</v>
      </c>
      <c r="D9" s="49">
        <v>4</v>
      </c>
      <c r="E9" s="49">
        <v>5</v>
      </c>
      <c r="F9" s="49">
        <v>5</v>
      </c>
      <c r="G9" s="47">
        <v>6</v>
      </c>
      <c r="H9" s="47">
        <v>7</v>
      </c>
      <c r="I9" s="47">
        <v>8</v>
      </c>
      <c r="J9" s="48">
        <v>9</v>
      </c>
      <c r="K9" s="47">
        <v>10</v>
      </c>
      <c r="L9" s="47">
        <v>11</v>
      </c>
      <c r="M9" s="47">
        <v>12</v>
      </c>
      <c r="N9" s="50">
        <v>13</v>
      </c>
      <c r="O9" s="47">
        <v>14</v>
      </c>
      <c r="P9" s="47">
        <v>15</v>
      </c>
      <c r="Q9" s="47">
        <v>16</v>
      </c>
      <c r="R9" s="50">
        <v>17</v>
      </c>
      <c r="S9" s="50">
        <v>18</v>
      </c>
      <c r="T9" s="51">
        <v>19</v>
      </c>
      <c r="U9" s="51">
        <v>20</v>
      </c>
      <c r="V9" s="92">
        <v>21</v>
      </c>
      <c r="W9" s="92">
        <v>22</v>
      </c>
      <c r="X9" s="51">
        <v>23</v>
      </c>
      <c r="Y9" s="51">
        <v>24</v>
      </c>
      <c r="AA9" s="3"/>
      <c r="AB9" s="3"/>
      <c r="AC9" s="3"/>
      <c r="AD9" s="3"/>
      <c r="AE9" s="3"/>
      <c r="AF9" s="5"/>
      <c r="AG9" s="5"/>
      <c r="AH9" s="5"/>
      <c r="AI9" s="5"/>
      <c r="AJ9" s="5"/>
      <c r="AK9" s="5"/>
      <c r="AL9" s="5"/>
      <c r="AM9" s="5"/>
      <c r="AN9" s="5"/>
    </row>
    <row r="10" spans="1:40" ht="21" customHeight="1" x14ac:dyDescent="0.25">
      <c r="A10" s="24" t="s">
        <v>121</v>
      </c>
      <c r="B10" s="33" t="s">
        <v>122</v>
      </c>
      <c r="C10" s="30" t="s">
        <v>177</v>
      </c>
      <c r="D10" s="30"/>
      <c r="E10" s="30"/>
      <c r="F10" s="30"/>
      <c r="G10" s="30"/>
      <c r="H10" s="30">
        <f>SUM(H11:H25)</f>
        <v>0</v>
      </c>
      <c r="I10" s="30"/>
      <c r="J10" s="30">
        <f>SUM(J11:J25)</f>
        <v>1512</v>
      </c>
      <c r="K10" s="30">
        <f>SUM(K11:K25)</f>
        <v>1355</v>
      </c>
      <c r="L10" s="30">
        <f t="shared" ref="L10:Y10" si="0">SUM(L11:L25)</f>
        <v>0</v>
      </c>
      <c r="M10" s="30">
        <f t="shared" ref="M10" si="1">SUM(M11:M25)</f>
        <v>0</v>
      </c>
      <c r="N10" s="30">
        <f>SUM(N11:N25)</f>
        <v>157</v>
      </c>
      <c r="O10" s="30">
        <f>SUM(O11:O25)</f>
        <v>79</v>
      </c>
      <c r="P10" s="30">
        <f>SUM(P11:P25)</f>
        <v>78</v>
      </c>
      <c r="Q10" s="30">
        <f t="shared" si="0"/>
        <v>0</v>
      </c>
      <c r="R10" s="30">
        <f t="shared" si="0"/>
        <v>56</v>
      </c>
      <c r="S10" s="30">
        <f t="shared" si="0"/>
        <v>44</v>
      </c>
      <c r="T10" s="30">
        <f t="shared" si="0"/>
        <v>39</v>
      </c>
      <c r="U10" s="203">
        <f t="shared" si="0"/>
        <v>18</v>
      </c>
      <c r="V10" s="203">
        <f>SUM(V11:V25)</f>
        <v>0</v>
      </c>
      <c r="W10" s="203">
        <f>SUM(W11:W25)</f>
        <v>0</v>
      </c>
      <c r="X10" s="203">
        <f t="shared" si="0"/>
        <v>0</v>
      </c>
      <c r="Y10" s="203">
        <f t="shared" si="0"/>
        <v>0</v>
      </c>
      <c r="Z10">
        <f>SUM(R10:Y10)</f>
        <v>157</v>
      </c>
      <c r="AA10" s="7"/>
      <c r="AB10" s="7"/>
      <c r="AC10" s="3"/>
      <c r="AD10" s="8"/>
      <c r="AE10" s="7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23.25" customHeight="1" x14ac:dyDescent="0.25">
      <c r="A11" s="17" t="s">
        <v>20</v>
      </c>
      <c r="B11" s="34" t="s">
        <v>21</v>
      </c>
      <c r="C11" s="18"/>
      <c r="D11" s="18" t="s">
        <v>124</v>
      </c>
      <c r="E11" s="18"/>
      <c r="F11" s="18"/>
      <c r="G11" s="19"/>
      <c r="H11" s="19"/>
      <c r="I11" s="19">
        <v>3</v>
      </c>
      <c r="J11" s="20">
        <v>84</v>
      </c>
      <c r="K11" s="20">
        <f t="shared" ref="K11:K25" si="2">SUM(J11-N11)</f>
        <v>75</v>
      </c>
      <c r="L11" s="31"/>
      <c r="M11" s="31"/>
      <c r="N11" s="55">
        <v>9</v>
      </c>
      <c r="O11" s="32">
        <f>SUM(N11-P11)</f>
        <v>5</v>
      </c>
      <c r="P11" s="21">
        <v>4</v>
      </c>
      <c r="Q11" s="19"/>
      <c r="R11" s="22">
        <v>2</v>
      </c>
      <c r="S11" s="22">
        <v>3</v>
      </c>
      <c r="T11" s="23">
        <v>4</v>
      </c>
      <c r="U11" s="23"/>
      <c r="V11" s="91"/>
      <c r="W11" s="91"/>
      <c r="X11" s="23"/>
      <c r="Y11" s="23"/>
      <c r="Z11">
        <f>SUM(R11:Y11)</f>
        <v>9</v>
      </c>
      <c r="AA11" s="7"/>
      <c r="AB11" s="7"/>
      <c r="AC11" s="4"/>
      <c r="AD11" s="8"/>
      <c r="AE11" s="7"/>
      <c r="AF11" s="6"/>
      <c r="AG11" s="6"/>
      <c r="AH11" s="6"/>
      <c r="AI11" s="6"/>
      <c r="AJ11" s="6"/>
      <c r="AK11" s="6"/>
      <c r="AL11" s="6"/>
      <c r="AM11" s="6"/>
      <c r="AN11" s="5"/>
    </row>
    <row r="12" spans="1:40" ht="23.25" customHeight="1" x14ac:dyDescent="0.25">
      <c r="A12" s="17" t="s">
        <v>22</v>
      </c>
      <c r="B12" s="34" t="s">
        <v>23</v>
      </c>
      <c r="C12" s="18"/>
      <c r="D12" s="18" t="s">
        <v>126</v>
      </c>
      <c r="E12" s="18"/>
      <c r="F12" s="18"/>
      <c r="G12" s="19"/>
      <c r="H12" s="19"/>
      <c r="I12" s="19">
        <v>4</v>
      </c>
      <c r="J12" s="20">
        <v>126</v>
      </c>
      <c r="K12" s="20">
        <f t="shared" si="2"/>
        <v>112</v>
      </c>
      <c r="L12" s="31"/>
      <c r="M12" s="31"/>
      <c r="N12" s="55">
        <v>14</v>
      </c>
      <c r="O12" s="32">
        <f t="shared" ref="O12:O25" si="3">SUM(N12-P12)</f>
        <v>7</v>
      </c>
      <c r="P12" s="21">
        <v>7</v>
      </c>
      <c r="Q12" s="19"/>
      <c r="R12" s="22">
        <v>3</v>
      </c>
      <c r="S12" s="22">
        <v>4</v>
      </c>
      <c r="T12" s="23">
        <v>3</v>
      </c>
      <c r="U12" s="23">
        <v>4</v>
      </c>
      <c r="V12" s="91"/>
      <c r="W12" s="91"/>
      <c r="X12" s="23"/>
      <c r="Y12" s="23"/>
      <c r="Z12">
        <f t="shared" ref="Z12:Z84" si="4">SUM(R12:Y12)</f>
        <v>14</v>
      </c>
      <c r="AA12" s="9"/>
      <c r="AB12" s="9"/>
      <c r="AC12" s="4"/>
      <c r="AD12" s="10"/>
      <c r="AE12" s="9"/>
      <c r="AF12" s="6"/>
      <c r="AG12" s="6"/>
      <c r="AH12" s="6"/>
      <c r="AI12" s="6"/>
      <c r="AJ12" s="6"/>
      <c r="AK12" s="6"/>
      <c r="AL12" s="6"/>
      <c r="AM12" s="6"/>
      <c r="AN12" s="5"/>
    </row>
    <row r="13" spans="1:40" ht="23.25" customHeight="1" x14ac:dyDescent="0.25">
      <c r="A13" s="17" t="s">
        <v>24</v>
      </c>
      <c r="B13" s="34" t="s">
        <v>25</v>
      </c>
      <c r="C13" s="18" t="s">
        <v>126</v>
      </c>
      <c r="D13" s="18" t="s">
        <v>126</v>
      </c>
      <c r="E13" s="18"/>
      <c r="F13" s="18"/>
      <c r="G13" s="19"/>
      <c r="H13" s="19"/>
      <c r="I13" s="19">
        <v>4</v>
      </c>
      <c r="J13" s="20">
        <v>126</v>
      </c>
      <c r="K13" s="20">
        <f t="shared" si="2"/>
        <v>112</v>
      </c>
      <c r="L13" s="31"/>
      <c r="M13" s="31"/>
      <c r="N13" s="55">
        <v>14</v>
      </c>
      <c r="O13" s="32">
        <f t="shared" si="3"/>
        <v>7</v>
      </c>
      <c r="P13" s="21">
        <v>7</v>
      </c>
      <c r="Q13" s="19"/>
      <c r="R13" s="22">
        <v>3</v>
      </c>
      <c r="S13" s="22">
        <v>3</v>
      </c>
      <c r="T13" s="23">
        <v>4</v>
      </c>
      <c r="U13" s="23">
        <v>4</v>
      </c>
      <c r="V13" s="91"/>
      <c r="W13" s="91"/>
      <c r="X13" s="23"/>
      <c r="Y13" s="23"/>
      <c r="Z13">
        <f t="shared" si="4"/>
        <v>14</v>
      </c>
      <c r="AA13" s="9"/>
      <c r="AB13" s="9"/>
      <c r="AC13" s="4"/>
      <c r="AD13" s="10"/>
      <c r="AE13" s="9"/>
      <c r="AF13" s="6"/>
      <c r="AG13" s="6"/>
      <c r="AH13" s="6"/>
      <c r="AI13" s="6"/>
      <c r="AJ13" s="6"/>
      <c r="AK13" s="6"/>
      <c r="AL13" s="6"/>
      <c r="AM13" s="6"/>
      <c r="AN13" s="5"/>
    </row>
    <row r="14" spans="1:40" ht="35.25" customHeight="1" x14ac:dyDescent="0.25">
      <c r="A14" s="17" t="s">
        <v>26</v>
      </c>
      <c r="B14" s="34" t="s">
        <v>27</v>
      </c>
      <c r="C14" s="18"/>
      <c r="D14" s="18" t="s">
        <v>124</v>
      </c>
      <c r="E14" s="18"/>
      <c r="F14" s="18"/>
      <c r="G14" s="19"/>
      <c r="H14" s="19"/>
      <c r="I14" s="19">
        <v>2</v>
      </c>
      <c r="J14" s="20">
        <v>252</v>
      </c>
      <c r="K14" s="20">
        <f t="shared" si="2"/>
        <v>224</v>
      </c>
      <c r="L14" s="31"/>
      <c r="M14" s="31"/>
      <c r="N14" s="55">
        <v>28</v>
      </c>
      <c r="O14" s="32">
        <f t="shared" si="3"/>
        <v>14</v>
      </c>
      <c r="P14" s="21">
        <v>14</v>
      </c>
      <c r="Q14" s="19"/>
      <c r="R14" s="22">
        <v>12</v>
      </c>
      <c r="S14" s="22">
        <v>16</v>
      </c>
      <c r="T14" s="23"/>
      <c r="U14" s="23"/>
      <c r="V14" s="91"/>
      <c r="W14" s="91"/>
      <c r="X14" s="23"/>
      <c r="Y14" s="23"/>
      <c r="Z14">
        <f t="shared" si="4"/>
        <v>28</v>
      </c>
      <c r="AA14" s="9"/>
      <c r="AB14" s="39">
        <f>SUM(N11:N25)</f>
        <v>157</v>
      </c>
      <c r="AC14" s="4"/>
      <c r="AD14" s="10"/>
      <c r="AE14" s="9"/>
      <c r="AF14" s="6"/>
      <c r="AG14" s="6"/>
      <c r="AH14" s="6"/>
      <c r="AI14" s="6"/>
      <c r="AJ14" s="6"/>
      <c r="AK14" s="6"/>
      <c r="AL14" s="6"/>
      <c r="AM14" s="6"/>
      <c r="AN14" s="5"/>
    </row>
    <row r="15" spans="1:40" ht="23.25" customHeight="1" x14ac:dyDescent="0.25">
      <c r="A15" s="17" t="s">
        <v>28</v>
      </c>
      <c r="B15" s="34" t="s">
        <v>29</v>
      </c>
      <c r="C15" s="18"/>
      <c r="D15" s="18" t="s">
        <v>126</v>
      </c>
      <c r="E15" s="18"/>
      <c r="F15" s="18"/>
      <c r="G15" s="19"/>
      <c r="H15" s="19"/>
      <c r="I15" s="19">
        <v>4</v>
      </c>
      <c r="J15" s="20">
        <v>126</v>
      </c>
      <c r="K15" s="20">
        <f t="shared" si="2"/>
        <v>112</v>
      </c>
      <c r="L15" s="31"/>
      <c r="M15" s="31"/>
      <c r="N15" s="55">
        <v>14</v>
      </c>
      <c r="O15" s="32">
        <f t="shared" si="3"/>
        <v>7</v>
      </c>
      <c r="P15" s="21">
        <v>7</v>
      </c>
      <c r="Q15" s="19"/>
      <c r="R15" s="22">
        <v>3</v>
      </c>
      <c r="S15" s="22">
        <v>4</v>
      </c>
      <c r="T15" s="23">
        <v>3</v>
      </c>
      <c r="U15" s="23">
        <v>4</v>
      </c>
      <c r="V15" s="91"/>
      <c r="W15" s="91"/>
      <c r="X15" s="23"/>
      <c r="Y15" s="23"/>
      <c r="Z15">
        <f t="shared" si="4"/>
        <v>14</v>
      </c>
      <c r="AA15" s="9"/>
      <c r="AB15" s="9"/>
      <c r="AC15" s="4"/>
      <c r="AD15" s="10"/>
      <c r="AE15" s="9"/>
      <c r="AF15" s="6"/>
      <c r="AG15" s="6"/>
      <c r="AH15" s="6"/>
      <c r="AI15" s="6"/>
      <c r="AJ15" s="6"/>
      <c r="AK15" s="6"/>
      <c r="AL15" s="6"/>
      <c r="AM15" s="6"/>
      <c r="AN15" s="5"/>
    </row>
    <row r="16" spans="1:40" ht="23.25" customHeight="1" x14ac:dyDescent="0.25">
      <c r="A16" s="17" t="s">
        <v>30</v>
      </c>
      <c r="B16" s="34" t="s">
        <v>31</v>
      </c>
      <c r="C16" s="18" t="s">
        <v>126</v>
      </c>
      <c r="D16" s="18" t="s">
        <v>126</v>
      </c>
      <c r="E16" s="18"/>
      <c r="F16" s="18"/>
      <c r="G16" s="19"/>
      <c r="H16" s="19"/>
      <c r="I16" s="19">
        <v>2.4</v>
      </c>
      <c r="J16" s="20">
        <v>126</v>
      </c>
      <c r="K16" s="20">
        <f t="shared" si="2"/>
        <v>122</v>
      </c>
      <c r="L16" s="31"/>
      <c r="M16" s="31"/>
      <c r="N16" s="56">
        <v>4</v>
      </c>
      <c r="O16" s="32">
        <f t="shared" si="3"/>
        <v>4</v>
      </c>
      <c r="P16" s="21">
        <v>0</v>
      </c>
      <c r="Q16" s="19"/>
      <c r="R16" s="22">
        <v>2</v>
      </c>
      <c r="S16" s="22"/>
      <c r="T16" s="23"/>
      <c r="U16" s="23">
        <v>2</v>
      </c>
      <c r="V16" s="91"/>
      <c r="W16" s="91"/>
      <c r="X16" s="23"/>
      <c r="Y16" s="23"/>
      <c r="Z16">
        <f t="shared" si="4"/>
        <v>4</v>
      </c>
      <c r="AA16" s="9"/>
      <c r="AB16" s="9"/>
      <c r="AC16" s="4"/>
      <c r="AD16" s="10"/>
      <c r="AE16" s="9"/>
      <c r="AF16" s="6"/>
      <c r="AG16" s="6"/>
      <c r="AH16" s="6"/>
      <c r="AI16" s="6"/>
      <c r="AJ16" s="6"/>
      <c r="AK16" s="6"/>
      <c r="AL16" s="6"/>
      <c r="AM16" s="6"/>
      <c r="AN16" s="5"/>
    </row>
    <row r="17" spans="1:40" ht="23.25" customHeight="1" x14ac:dyDescent="0.25">
      <c r="A17" s="17" t="s">
        <v>32</v>
      </c>
      <c r="B17" s="34" t="s">
        <v>33</v>
      </c>
      <c r="C17" s="18"/>
      <c r="D17" s="18" t="s">
        <v>126</v>
      </c>
      <c r="E17" s="18"/>
      <c r="F17" s="18"/>
      <c r="G17" s="19"/>
      <c r="H17" s="19"/>
      <c r="I17" s="19">
        <v>4</v>
      </c>
      <c r="J17" s="20">
        <v>75</v>
      </c>
      <c r="K17" s="20">
        <f t="shared" si="2"/>
        <v>67</v>
      </c>
      <c r="L17" s="31"/>
      <c r="M17" s="31"/>
      <c r="N17" s="55">
        <v>8</v>
      </c>
      <c r="O17" s="32">
        <f t="shared" si="3"/>
        <v>4</v>
      </c>
      <c r="P17" s="21">
        <v>4</v>
      </c>
      <c r="Q17" s="19"/>
      <c r="R17" s="22">
        <v>2</v>
      </c>
      <c r="S17" s="22">
        <v>2</v>
      </c>
      <c r="T17" s="23"/>
      <c r="U17" s="23">
        <v>4</v>
      </c>
      <c r="V17" s="91"/>
      <c r="W17" s="91"/>
      <c r="X17" s="23"/>
      <c r="Y17" s="23"/>
      <c r="Z17">
        <f t="shared" si="4"/>
        <v>8</v>
      </c>
      <c r="AA17" s="9"/>
      <c r="AB17" s="9"/>
      <c r="AC17" s="4"/>
      <c r="AD17" s="10"/>
      <c r="AE17" s="9"/>
      <c r="AF17" s="6"/>
      <c r="AG17" s="6"/>
      <c r="AH17" s="6"/>
      <c r="AI17" s="6"/>
      <c r="AJ17" s="6"/>
      <c r="AK17" s="6"/>
      <c r="AL17" s="6"/>
      <c r="AM17" s="6"/>
      <c r="AN17" s="5"/>
    </row>
    <row r="18" spans="1:40" ht="23.25" customHeight="1" x14ac:dyDescent="0.25">
      <c r="A18" s="17" t="s">
        <v>34</v>
      </c>
      <c r="B18" s="34" t="s">
        <v>35</v>
      </c>
      <c r="C18" s="18"/>
      <c r="D18" s="18" t="s">
        <v>126</v>
      </c>
      <c r="E18" s="18"/>
      <c r="F18" s="18"/>
      <c r="G18" s="19"/>
      <c r="H18" s="19"/>
      <c r="I18" s="19">
        <v>2</v>
      </c>
      <c r="J18" s="20">
        <v>108</v>
      </c>
      <c r="K18" s="20">
        <f t="shared" si="2"/>
        <v>96</v>
      </c>
      <c r="L18" s="31"/>
      <c r="M18" s="31"/>
      <c r="N18" s="55">
        <v>12</v>
      </c>
      <c r="O18" s="32">
        <f t="shared" si="3"/>
        <v>8</v>
      </c>
      <c r="P18" s="21">
        <v>4</v>
      </c>
      <c r="Q18" s="19"/>
      <c r="R18" s="22">
        <v>6</v>
      </c>
      <c r="S18" s="22">
        <v>6</v>
      </c>
      <c r="T18" s="23"/>
      <c r="U18" s="23"/>
      <c r="V18" s="91"/>
      <c r="W18" s="91"/>
      <c r="X18" s="23"/>
      <c r="Y18" s="23"/>
      <c r="Z18">
        <f t="shared" si="4"/>
        <v>12</v>
      </c>
      <c r="AA18" s="9"/>
      <c r="AB18" s="9"/>
      <c r="AC18" s="4"/>
      <c r="AD18" s="10"/>
      <c r="AE18" s="9"/>
      <c r="AF18" s="6"/>
      <c r="AG18" s="6"/>
      <c r="AH18" s="6"/>
      <c r="AI18" s="6"/>
      <c r="AJ18" s="6"/>
      <c r="AK18" s="6"/>
      <c r="AL18" s="6"/>
      <c r="AM18" s="6"/>
      <c r="AN18" s="5"/>
    </row>
    <row r="19" spans="1:40" ht="23.25" customHeight="1" x14ac:dyDescent="0.25">
      <c r="A19" s="17" t="s">
        <v>36</v>
      </c>
      <c r="B19" s="34" t="s">
        <v>37</v>
      </c>
      <c r="C19" s="18"/>
      <c r="D19" s="18" t="s">
        <v>126</v>
      </c>
      <c r="E19" s="18"/>
      <c r="F19" s="18"/>
      <c r="G19" s="19"/>
      <c r="H19" s="19"/>
      <c r="I19" s="19">
        <v>3</v>
      </c>
      <c r="J19" s="20">
        <v>84</v>
      </c>
      <c r="K19" s="20">
        <f t="shared" si="2"/>
        <v>75</v>
      </c>
      <c r="L19" s="31"/>
      <c r="M19" s="31"/>
      <c r="N19" s="55">
        <v>9</v>
      </c>
      <c r="O19" s="32">
        <f t="shared" si="3"/>
        <v>5</v>
      </c>
      <c r="P19" s="21">
        <v>4</v>
      </c>
      <c r="Q19" s="19"/>
      <c r="R19" s="22"/>
      <c r="S19" s="22"/>
      <c r="T19" s="23">
        <v>9</v>
      </c>
      <c r="U19" s="23"/>
      <c r="V19" s="91"/>
      <c r="W19" s="91"/>
      <c r="X19" s="23"/>
      <c r="Y19" s="23"/>
      <c r="Z19">
        <f t="shared" si="4"/>
        <v>9</v>
      </c>
      <c r="AA19" s="9"/>
      <c r="AB19" s="9"/>
      <c r="AC19" s="4"/>
      <c r="AD19" s="10"/>
      <c r="AE19" s="9"/>
      <c r="AF19" s="6"/>
      <c r="AG19" s="6"/>
      <c r="AH19" s="6"/>
      <c r="AI19" s="6"/>
      <c r="AJ19" s="6"/>
      <c r="AK19" s="6"/>
      <c r="AL19" s="6"/>
      <c r="AM19" s="6"/>
      <c r="AN19" s="5"/>
    </row>
    <row r="20" spans="1:40" ht="23.25" customHeight="1" x14ac:dyDescent="0.25">
      <c r="A20" s="17" t="s">
        <v>38</v>
      </c>
      <c r="B20" s="34" t="s">
        <v>40</v>
      </c>
      <c r="C20" s="18" t="s">
        <v>127</v>
      </c>
      <c r="D20" s="18"/>
      <c r="E20" s="18"/>
      <c r="F20" s="18"/>
      <c r="G20" s="19"/>
      <c r="H20" s="19"/>
      <c r="I20" s="19">
        <v>1</v>
      </c>
      <c r="J20" s="20">
        <v>78</v>
      </c>
      <c r="K20" s="20">
        <f t="shared" si="2"/>
        <v>69</v>
      </c>
      <c r="L20" s="31"/>
      <c r="M20" s="31"/>
      <c r="N20" s="55">
        <v>9</v>
      </c>
      <c r="O20" s="32">
        <f t="shared" si="3"/>
        <v>5</v>
      </c>
      <c r="P20" s="21">
        <v>4</v>
      </c>
      <c r="Q20" s="19"/>
      <c r="R20" s="22">
        <v>9</v>
      </c>
      <c r="S20" s="22"/>
      <c r="T20" s="23"/>
      <c r="U20" s="23"/>
      <c r="V20" s="91"/>
      <c r="W20" s="91"/>
      <c r="X20" s="23"/>
      <c r="Y20" s="23"/>
      <c r="Z20">
        <f t="shared" si="4"/>
        <v>9</v>
      </c>
      <c r="AA20" s="9" t="s">
        <v>173</v>
      </c>
      <c r="AB20" s="9"/>
      <c r="AC20" s="4"/>
      <c r="AD20" s="10"/>
      <c r="AE20" s="9"/>
      <c r="AF20" s="6"/>
      <c r="AG20" s="6"/>
      <c r="AH20" s="6"/>
      <c r="AI20" s="6"/>
      <c r="AJ20" s="6"/>
      <c r="AK20" s="6"/>
      <c r="AL20" s="6"/>
      <c r="AM20" s="6"/>
      <c r="AN20" s="5"/>
    </row>
    <row r="21" spans="1:40" ht="23.25" customHeight="1" x14ac:dyDescent="0.25">
      <c r="A21" s="17" t="s">
        <v>253</v>
      </c>
      <c r="B21" s="34" t="s">
        <v>41</v>
      </c>
      <c r="C21" s="18" t="s">
        <v>127</v>
      </c>
      <c r="D21" s="18"/>
      <c r="E21" s="18"/>
      <c r="F21" s="18"/>
      <c r="G21" s="19"/>
      <c r="H21" s="19"/>
      <c r="I21" s="19">
        <v>1</v>
      </c>
      <c r="J21" s="20">
        <v>91</v>
      </c>
      <c r="K21" s="20">
        <f t="shared" si="2"/>
        <v>81</v>
      </c>
      <c r="L21" s="31"/>
      <c r="M21" s="31"/>
      <c r="N21" s="55">
        <v>10</v>
      </c>
      <c r="O21" s="32">
        <f t="shared" si="3"/>
        <v>0</v>
      </c>
      <c r="P21" s="21">
        <v>10</v>
      </c>
      <c r="Q21" s="19"/>
      <c r="R21" s="22">
        <v>10</v>
      </c>
      <c r="S21" s="22"/>
      <c r="T21" s="23"/>
      <c r="U21" s="23"/>
      <c r="V21" s="91"/>
      <c r="W21" s="91"/>
      <c r="X21" s="23"/>
      <c r="Y21" s="23"/>
      <c r="Z21">
        <f t="shared" si="4"/>
        <v>10</v>
      </c>
      <c r="AA21" s="9" t="s">
        <v>172</v>
      </c>
      <c r="AB21" s="9"/>
      <c r="AC21" s="4"/>
      <c r="AD21" s="10"/>
      <c r="AE21" s="9"/>
      <c r="AF21" s="6"/>
      <c r="AG21" s="6"/>
      <c r="AH21" s="6"/>
      <c r="AI21" s="6"/>
      <c r="AJ21" s="6"/>
      <c r="AK21" s="6"/>
      <c r="AL21" s="6"/>
      <c r="AM21" s="6"/>
      <c r="AN21" s="5"/>
    </row>
    <row r="22" spans="1:40" ht="23.25" customHeight="1" x14ac:dyDescent="0.25">
      <c r="A22" s="17" t="s">
        <v>254</v>
      </c>
      <c r="B22" s="34" t="s">
        <v>43</v>
      </c>
      <c r="C22" s="18" t="s">
        <v>126</v>
      </c>
      <c r="D22" s="18" t="s">
        <v>126</v>
      </c>
      <c r="E22" s="18"/>
      <c r="F22" s="18"/>
      <c r="G22" s="19"/>
      <c r="H22" s="19"/>
      <c r="I22" s="19">
        <v>2.2999999999999998</v>
      </c>
      <c r="J22" s="20">
        <v>116</v>
      </c>
      <c r="K22" s="20">
        <f t="shared" si="2"/>
        <v>103</v>
      </c>
      <c r="L22" s="31"/>
      <c r="M22" s="31"/>
      <c r="N22" s="55">
        <v>13</v>
      </c>
      <c r="O22" s="32">
        <f t="shared" si="3"/>
        <v>6</v>
      </c>
      <c r="P22" s="21">
        <v>7</v>
      </c>
      <c r="Q22" s="19"/>
      <c r="R22" s="22">
        <v>4</v>
      </c>
      <c r="S22" s="22">
        <v>6</v>
      </c>
      <c r="T22" s="23">
        <v>3</v>
      </c>
      <c r="U22" s="23"/>
      <c r="V22" s="91"/>
      <c r="W22" s="91"/>
      <c r="X22" s="23"/>
      <c r="Y22" s="23"/>
      <c r="Z22">
        <f t="shared" si="4"/>
        <v>13</v>
      </c>
      <c r="AA22" s="11"/>
      <c r="AB22" s="11"/>
      <c r="AC22" s="4"/>
      <c r="AD22" s="10"/>
      <c r="AE22" s="9"/>
      <c r="AF22" s="6"/>
      <c r="AG22" s="6"/>
      <c r="AH22" s="6"/>
      <c r="AI22" s="6"/>
      <c r="AJ22" s="6"/>
      <c r="AK22" s="6"/>
      <c r="AL22" s="6"/>
      <c r="AM22" s="6"/>
      <c r="AN22" s="5"/>
    </row>
    <row r="23" spans="1:40" ht="23.25" customHeight="1" x14ac:dyDescent="0.25">
      <c r="A23" s="17" t="s">
        <v>42</v>
      </c>
      <c r="B23" s="34" t="s">
        <v>45</v>
      </c>
      <c r="C23" s="18"/>
      <c r="D23" s="18" t="s">
        <v>126</v>
      </c>
      <c r="E23" s="18"/>
      <c r="F23" s="18"/>
      <c r="G23" s="19"/>
      <c r="H23" s="19"/>
      <c r="I23" s="19">
        <v>3</v>
      </c>
      <c r="J23" s="20">
        <v>39</v>
      </c>
      <c r="K23" s="20">
        <f t="shared" si="2"/>
        <v>35</v>
      </c>
      <c r="L23" s="31"/>
      <c r="M23" s="31"/>
      <c r="N23" s="55">
        <v>4</v>
      </c>
      <c r="O23" s="32">
        <f t="shared" si="3"/>
        <v>2</v>
      </c>
      <c r="P23" s="21">
        <v>2</v>
      </c>
      <c r="Q23" s="19"/>
      <c r="R23" s="22"/>
      <c r="S23" s="22"/>
      <c r="T23" s="23">
        <v>4</v>
      </c>
      <c r="U23" s="23"/>
      <c r="V23" s="91"/>
      <c r="W23" s="91"/>
      <c r="X23" s="23"/>
      <c r="Y23" s="23"/>
      <c r="Z23">
        <f t="shared" si="4"/>
        <v>4</v>
      </c>
      <c r="AA23" s="11"/>
      <c r="AB23" s="11"/>
      <c r="AC23" s="4"/>
      <c r="AD23" s="12"/>
      <c r="AE23" s="11"/>
      <c r="AF23" s="6"/>
      <c r="AG23" s="6"/>
      <c r="AH23" s="6"/>
      <c r="AI23" s="6"/>
      <c r="AJ23" s="6"/>
      <c r="AK23" s="6"/>
      <c r="AL23" s="6"/>
      <c r="AM23" s="6"/>
      <c r="AN23" s="5"/>
    </row>
    <row r="24" spans="1:40" ht="23.25" customHeight="1" x14ac:dyDescent="0.25">
      <c r="A24" s="17" t="s">
        <v>44</v>
      </c>
      <c r="B24" s="34" t="s">
        <v>47</v>
      </c>
      <c r="C24" s="18"/>
      <c r="D24" s="18" t="s">
        <v>126</v>
      </c>
      <c r="E24" s="18"/>
      <c r="F24" s="18"/>
      <c r="G24" s="19"/>
      <c r="H24" s="19"/>
      <c r="I24" s="19">
        <v>3</v>
      </c>
      <c r="J24" s="20">
        <v>39</v>
      </c>
      <c r="K24" s="20">
        <f t="shared" si="2"/>
        <v>35</v>
      </c>
      <c r="L24" s="31"/>
      <c r="M24" s="31"/>
      <c r="N24" s="55">
        <v>4</v>
      </c>
      <c r="O24" s="32">
        <f t="shared" si="3"/>
        <v>2</v>
      </c>
      <c r="P24" s="21">
        <v>2</v>
      </c>
      <c r="Q24" s="19"/>
      <c r="R24" s="22"/>
      <c r="S24" s="22"/>
      <c r="T24" s="23">
        <v>4</v>
      </c>
      <c r="U24" s="23"/>
      <c r="V24" s="91"/>
      <c r="W24" s="91"/>
      <c r="X24" s="23"/>
      <c r="Y24" s="23"/>
      <c r="Z24">
        <f t="shared" si="4"/>
        <v>4</v>
      </c>
      <c r="AA24" s="9"/>
      <c r="AB24" s="9"/>
      <c r="AC24" s="4"/>
      <c r="AD24" s="10"/>
      <c r="AE24" s="9"/>
      <c r="AF24" s="6"/>
      <c r="AG24" s="6"/>
      <c r="AH24" s="6"/>
      <c r="AI24" s="6"/>
      <c r="AJ24" s="6"/>
      <c r="AK24" s="6"/>
      <c r="AL24" s="6"/>
      <c r="AM24" s="6"/>
      <c r="AN24" s="5"/>
    </row>
    <row r="25" spans="1:40" ht="23.25" customHeight="1" x14ac:dyDescent="0.25">
      <c r="A25" s="17" t="s">
        <v>46</v>
      </c>
      <c r="B25" s="34" t="s">
        <v>39</v>
      </c>
      <c r="C25" s="18"/>
      <c r="D25" s="18" t="s">
        <v>126</v>
      </c>
      <c r="E25" s="18"/>
      <c r="F25" s="18"/>
      <c r="G25" s="19"/>
      <c r="H25" s="19"/>
      <c r="I25" s="19">
        <v>3</v>
      </c>
      <c r="J25" s="20">
        <v>42</v>
      </c>
      <c r="K25" s="20">
        <f t="shared" si="2"/>
        <v>37</v>
      </c>
      <c r="L25" s="31"/>
      <c r="M25" s="31"/>
      <c r="N25" s="55">
        <v>5</v>
      </c>
      <c r="O25" s="32">
        <f t="shared" si="3"/>
        <v>3</v>
      </c>
      <c r="P25" s="21">
        <v>2</v>
      </c>
      <c r="Q25" s="19"/>
      <c r="R25" s="22"/>
      <c r="S25" s="22"/>
      <c r="T25" s="23">
        <v>5</v>
      </c>
      <c r="U25" s="23"/>
      <c r="V25" s="91"/>
      <c r="W25" s="91"/>
      <c r="X25" s="23"/>
      <c r="Y25" s="23"/>
      <c r="Z25">
        <f t="shared" ref="Z25" si="5">SUM(R25:Y25)</f>
        <v>5</v>
      </c>
      <c r="AA25" s="11"/>
      <c r="AB25" s="11"/>
      <c r="AC25" s="4"/>
      <c r="AD25" s="12"/>
      <c r="AE25" s="11"/>
      <c r="AF25" s="6"/>
      <c r="AG25" s="6"/>
      <c r="AH25" s="6"/>
      <c r="AI25" s="6"/>
      <c r="AJ25" s="6"/>
      <c r="AK25" s="6"/>
      <c r="AL25" s="6"/>
      <c r="AM25" s="6"/>
      <c r="AN25" s="5"/>
    </row>
    <row r="26" spans="1:40" ht="31.5" customHeight="1" x14ac:dyDescent="0.25">
      <c r="A26" s="26" t="s">
        <v>48</v>
      </c>
      <c r="B26" s="35" t="s">
        <v>54</v>
      </c>
      <c r="C26" s="24" t="s">
        <v>178</v>
      </c>
      <c r="D26" s="24" t="s">
        <v>182</v>
      </c>
      <c r="E26" s="24"/>
      <c r="F26" s="24" t="s">
        <v>187</v>
      </c>
      <c r="G26" s="24"/>
      <c r="H26" s="26">
        <f>SUM(H27:H34)</f>
        <v>3</v>
      </c>
      <c r="I26" s="24"/>
      <c r="J26" s="26">
        <f>SUM(J27:J34)</f>
        <v>390</v>
      </c>
      <c r="K26" s="26">
        <f t="shared" ref="K26:Y26" si="6">SUM(K27:K34)</f>
        <v>322</v>
      </c>
      <c r="L26" s="26">
        <f t="shared" si="6"/>
        <v>0</v>
      </c>
      <c r="M26" s="26">
        <f t="shared" ref="M26" si="7">SUM(M27:M34)</f>
        <v>0</v>
      </c>
      <c r="N26" s="40">
        <f>SUM(N27:N34)</f>
        <v>68</v>
      </c>
      <c r="O26" s="26">
        <f t="shared" si="6"/>
        <v>43</v>
      </c>
      <c r="P26" s="26">
        <f t="shared" si="6"/>
        <v>25</v>
      </c>
      <c r="Q26" s="26">
        <f t="shared" si="6"/>
        <v>0</v>
      </c>
      <c r="R26" s="26">
        <f t="shared" si="6"/>
        <v>28</v>
      </c>
      <c r="S26" s="26">
        <f t="shared" si="6"/>
        <v>2</v>
      </c>
      <c r="T26" s="26">
        <f t="shared" si="6"/>
        <v>4</v>
      </c>
      <c r="U26" s="26">
        <f t="shared" si="6"/>
        <v>23</v>
      </c>
      <c r="V26" s="26">
        <f t="shared" si="6"/>
        <v>0</v>
      </c>
      <c r="W26" s="26">
        <f t="shared" si="6"/>
        <v>4</v>
      </c>
      <c r="X26" s="204">
        <f t="shared" si="6"/>
        <v>3</v>
      </c>
      <c r="Y26" s="204">
        <f t="shared" si="6"/>
        <v>4</v>
      </c>
      <c r="Z26" s="41">
        <f>SUM(R26:Y26)</f>
        <v>68</v>
      </c>
      <c r="AA26" s="9"/>
      <c r="AB26" s="9"/>
      <c r="AC26" s="3"/>
      <c r="AD26" s="10"/>
      <c r="AE26" s="9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8" x14ac:dyDescent="0.25">
      <c r="A27" s="17" t="s">
        <v>49</v>
      </c>
      <c r="B27" s="34" t="s">
        <v>55</v>
      </c>
      <c r="C27" s="18"/>
      <c r="D27" s="18" t="s">
        <v>169</v>
      </c>
      <c r="E27" s="18"/>
      <c r="F27" s="18"/>
      <c r="G27" s="19">
        <v>2</v>
      </c>
      <c r="H27" s="19">
        <v>1</v>
      </c>
      <c r="I27" s="19"/>
      <c r="J27" s="17">
        <v>48</v>
      </c>
      <c r="K27" s="20">
        <f>SUM(J27-N27)</f>
        <v>38</v>
      </c>
      <c r="L27" s="19"/>
      <c r="M27" s="19"/>
      <c r="N27" s="57">
        <v>10</v>
      </c>
      <c r="O27" s="32">
        <f t="shared" ref="O27:O34" si="8">SUM(N27-P27)</f>
        <v>10</v>
      </c>
      <c r="P27" s="19">
        <v>0</v>
      </c>
      <c r="Q27" s="19"/>
      <c r="R27" s="22"/>
      <c r="S27" s="22"/>
      <c r="T27" s="23"/>
      <c r="U27" s="23">
        <v>10</v>
      </c>
      <c r="V27" s="91"/>
      <c r="W27" s="91"/>
      <c r="X27" s="23"/>
      <c r="Y27" s="23"/>
      <c r="Z27">
        <f t="shared" si="4"/>
        <v>10</v>
      </c>
      <c r="AA27" s="3"/>
      <c r="AB27" s="3"/>
      <c r="AC27" s="3"/>
      <c r="AD27" s="3"/>
      <c r="AE27" s="3"/>
    </row>
    <row r="28" spans="1:40" ht="18" x14ac:dyDescent="0.25">
      <c r="A28" s="17" t="s">
        <v>50</v>
      </c>
      <c r="B28" s="34" t="s">
        <v>29</v>
      </c>
      <c r="C28" s="18"/>
      <c r="D28" s="18" t="s">
        <v>170</v>
      </c>
      <c r="E28" s="18"/>
      <c r="F28" s="18"/>
      <c r="G28" s="19"/>
      <c r="H28" s="19"/>
      <c r="I28" s="19"/>
      <c r="J28" s="17">
        <v>48</v>
      </c>
      <c r="K28" s="20">
        <f>SUM(J28-N28)</f>
        <v>38</v>
      </c>
      <c r="L28" s="19"/>
      <c r="M28" s="19"/>
      <c r="N28" s="57">
        <v>10</v>
      </c>
      <c r="O28" s="32">
        <f t="shared" si="8"/>
        <v>10</v>
      </c>
      <c r="P28" s="19">
        <v>0</v>
      </c>
      <c r="Q28" s="19"/>
      <c r="R28" s="22"/>
      <c r="S28" s="22"/>
      <c r="T28" s="23"/>
      <c r="U28" s="23">
        <v>10</v>
      </c>
      <c r="V28" s="91"/>
      <c r="W28" s="91"/>
      <c r="X28" s="23"/>
      <c r="Y28" s="23"/>
      <c r="Z28">
        <f t="shared" si="4"/>
        <v>10</v>
      </c>
      <c r="AA28" s="3"/>
      <c r="AB28" s="3"/>
      <c r="AC28" s="3"/>
      <c r="AD28" s="3"/>
      <c r="AE28" s="3"/>
    </row>
    <row r="29" spans="1:40" ht="30" customHeight="1" x14ac:dyDescent="0.25">
      <c r="A29" s="17" t="s">
        <v>51</v>
      </c>
      <c r="B29" s="34" t="s">
        <v>56</v>
      </c>
      <c r="C29" s="18" t="s">
        <v>169</v>
      </c>
      <c r="D29" s="18" t="s">
        <v>169</v>
      </c>
      <c r="E29" s="18"/>
      <c r="F29" s="18" t="s">
        <v>170</v>
      </c>
      <c r="G29" s="19"/>
      <c r="H29" s="19"/>
      <c r="I29" s="19"/>
      <c r="J29" s="17">
        <v>36</v>
      </c>
      <c r="K29" s="20">
        <f>SUM(J29-N29)</f>
        <v>18</v>
      </c>
      <c r="L29" s="19"/>
      <c r="M29" s="19"/>
      <c r="N29" s="57">
        <v>18</v>
      </c>
      <c r="O29" s="32">
        <f t="shared" si="8"/>
        <v>0</v>
      </c>
      <c r="P29" s="19">
        <v>18</v>
      </c>
      <c r="Q29" s="19"/>
      <c r="R29" s="22">
        <v>4</v>
      </c>
      <c r="S29" s="22">
        <v>2</v>
      </c>
      <c r="T29" s="23">
        <v>4</v>
      </c>
      <c r="U29" s="23">
        <v>3</v>
      </c>
      <c r="V29" s="91"/>
      <c r="W29" s="91"/>
      <c r="X29" s="23">
        <v>3</v>
      </c>
      <c r="Y29" s="23">
        <v>2</v>
      </c>
      <c r="Z29">
        <f t="shared" si="4"/>
        <v>18</v>
      </c>
    </row>
    <row r="30" spans="1:40" ht="18" x14ac:dyDescent="0.25">
      <c r="A30" s="17" t="s">
        <v>52</v>
      </c>
      <c r="B30" s="34" t="s">
        <v>31</v>
      </c>
      <c r="C30" s="18" t="s">
        <v>169</v>
      </c>
      <c r="D30" s="18"/>
      <c r="E30" s="18"/>
      <c r="F30" s="18" t="s">
        <v>169</v>
      </c>
      <c r="G30" s="19">
        <v>3</v>
      </c>
      <c r="H30" s="19">
        <v>1</v>
      </c>
      <c r="I30" s="19"/>
      <c r="J30" s="17">
        <v>160</v>
      </c>
      <c r="K30" s="20">
        <f>SUM(J30-N30)</f>
        <v>156</v>
      </c>
      <c r="L30" s="19"/>
      <c r="M30" s="19"/>
      <c r="N30" s="57">
        <v>4</v>
      </c>
      <c r="O30" s="32">
        <f t="shared" si="8"/>
        <v>4</v>
      </c>
      <c r="P30" s="19">
        <v>0</v>
      </c>
      <c r="Q30" s="19"/>
      <c r="R30" s="22">
        <v>2</v>
      </c>
      <c r="S30" s="22"/>
      <c r="T30" s="23"/>
      <c r="U30" s="23"/>
      <c r="V30" s="91"/>
      <c r="W30" s="91"/>
      <c r="X30" s="23"/>
      <c r="Y30" s="23">
        <v>2</v>
      </c>
      <c r="Z30">
        <f t="shared" si="4"/>
        <v>4</v>
      </c>
    </row>
    <row r="31" spans="1:40" ht="18" x14ac:dyDescent="0.25">
      <c r="A31" s="17" t="s">
        <v>53</v>
      </c>
      <c r="B31" s="34" t="s">
        <v>57</v>
      </c>
      <c r="C31" s="18" t="s">
        <v>170</v>
      </c>
      <c r="D31" s="18"/>
      <c r="E31" s="18"/>
      <c r="F31" s="18"/>
      <c r="G31" s="19"/>
      <c r="H31" s="19"/>
      <c r="I31" s="19"/>
      <c r="J31" s="17">
        <v>32</v>
      </c>
      <c r="K31" s="20">
        <f>SUM(J31-N31)</f>
        <v>22</v>
      </c>
      <c r="L31" s="19"/>
      <c r="M31" s="19"/>
      <c r="N31" s="57">
        <v>10</v>
      </c>
      <c r="O31" s="32">
        <f t="shared" si="8"/>
        <v>5</v>
      </c>
      <c r="P31" s="19">
        <v>5</v>
      </c>
      <c r="Q31" s="19"/>
      <c r="R31" s="22">
        <v>10</v>
      </c>
      <c r="S31" s="22"/>
      <c r="T31" s="23"/>
      <c r="U31" s="23"/>
      <c r="V31" s="91"/>
      <c r="W31" s="91"/>
      <c r="X31" s="23"/>
      <c r="Y31" s="23"/>
      <c r="Z31">
        <f t="shared" si="4"/>
        <v>10</v>
      </c>
    </row>
    <row r="32" spans="1:40" ht="18.75" x14ac:dyDescent="0.25">
      <c r="A32" s="17"/>
      <c r="B32" s="36" t="s">
        <v>128</v>
      </c>
      <c r="C32" s="18"/>
      <c r="D32" s="18"/>
      <c r="E32" s="18"/>
      <c r="F32" s="18"/>
      <c r="G32" s="19"/>
      <c r="H32" s="19"/>
      <c r="I32" s="19"/>
      <c r="J32" s="17"/>
      <c r="K32" s="20"/>
      <c r="L32" s="19"/>
      <c r="M32" s="19"/>
      <c r="N32" s="57"/>
      <c r="O32" s="32">
        <f t="shared" si="8"/>
        <v>0</v>
      </c>
      <c r="P32" s="19"/>
      <c r="Q32" s="19"/>
      <c r="R32" s="22"/>
      <c r="S32" s="22"/>
      <c r="T32" s="23"/>
      <c r="U32" s="23"/>
      <c r="V32" s="91"/>
      <c r="W32" s="91"/>
      <c r="X32" s="23"/>
      <c r="Y32" s="23"/>
      <c r="Z32">
        <f t="shared" si="4"/>
        <v>0</v>
      </c>
      <c r="AB32">
        <f>SUM(J27:J31,J34,J36:J37,J39:J47,J49:J53,J58,J63,J64,J69,J74:J75,J80)</f>
        <v>1735</v>
      </c>
      <c r="AC32" s="16">
        <f>SUM(N27:N31,N34,N36:N37,N39:N47,N49:N53,N58,N63:N64,N69,N74:N75,N80,R20:R21)</f>
        <v>497.59999999999997</v>
      </c>
    </row>
    <row r="33" spans="1:28" ht="22.5" x14ac:dyDescent="0.3">
      <c r="A33" s="17" t="s">
        <v>129</v>
      </c>
      <c r="B33" s="34" t="s">
        <v>131</v>
      </c>
      <c r="C33" s="18"/>
      <c r="D33" s="18"/>
      <c r="E33" s="18" t="s">
        <v>134</v>
      </c>
      <c r="F33" s="18"/>
      <c r="G33" s="19"/>
      <c r="H33" s="19"/>
      <c r="I33" s="19">
        <v>6</v>
      </c>
      <c r="J33" s="17">
        <v>24</v>
      </c>
      <c r="K33" s="20">
        <f>SUM(J33-N33)</f>
        <v>20</v>
      </c>
      <c r="L33" s="19"/>
      <c r="M33" s="19"/>
      <c r="N33" s="55">
        <v>4</v>
      </c>
      <c r="O33" s="32">
        <f t="shared" si="8"/>
        <v>2</v>
      </c>
      <c r="P33" s="19">
        <v>2</v>
      </c>
      <c r="Q33" s="19"/>
      <c r="R33" s="22"/>
      <c r="S33" s="22"/>
      <c r="T33" s="23"/>
      <c r="U33" s="23"/>
      <c r="V33" s="91"/>
      <c r="W33" s="91">
        <v>4</v>
      </c>
      <c r="X33" s="23"/>
      <c r="Y33" s="23"/>
      <c r="Z33">
        <f t="shared" si="4"/>
        <v>4</v>
      </c>
      <c r="AB33" s="15"/>
    </row>
    <row r="34" spans="1:28" ht="36" customHeight="1" x14ac:dyDescent="0.25">
      <c r="A34" s="17" t="s">
        <v>130</v>
      </c>
      <c r="B34" s="34" t="s">
        <v>132</v>
      </c>
      <c r="C34" s="18" t="s">
        <v>133</v>
      </c>
      <c r="D34" s="18"/>
      <c r="E34" s="18"/>
      <c r="F34" s="18"/>
      <c r="G34" s="19">
        <v>1</v>
      </c>
      <c r="H34" s="19">
        <v>1</v>
      </c>
      <c r="I34" s="19"/>
      <c r="J34" s="17">
        <v>42</v>
      </c>
      <c r="K34" s="20">
        <f>SUM(J34-N34)</f>
        <v>30</v>
      </c>
      <c r="L34" s="19"/>
      <c r="M34" s="19"/>
      <c r="N34" s="57">
        <v>12</v>
      </c>
      <c r="O34" s="32">
        <f t="shared" si="8"/>
        <v>12</v>
      </c>
      <c r="P34" s="19">
        <v>0</v>
      </c>
      <c r="Q34" s="19"/>
      <c r="R34" s="22">
        <v>12</v>
      </c>
      <c r="S34" s="22"/>
      <c r="T34" s="23"/>
      <c r="U34" s="23"/>
      <c r="V34" s="91"/>
      <c r="W34" s="91"/>
      <c r="X34" s="23"/>
      <c r="Y34" s="23"/>
      <c r="Z34">
        <f t="shared" si="4"/>
        <v>12</v>
      </c>
    </row>
    <row r="35" spans="1:28" ht="31.5" customHeight="1" x14ac:dyDescent="0.25">
      <c r="A35" s="26" t="s">
        <v>58</v>
      </c>
      <c r="B35" s="35" t="s">
        <v>92</v>
      </c>
      <c r="C35" s="24" t="s">
        <v>179</v>
      </c>
      <c r="D35" s="24" t="s">
        <v>183</v>
      </c>
      <c r="E35" s="24"/>
      <c r="F35" s="24"/>
      <c r="G35" s="24"/>
      <c r="H35" s="26">
        <f>SUM(H36:H37)</f>
        <v>1</v>
      </c>
      <c r="I35" s="24"/>
      <c r="J35" s="26">
        <f>SUM(J36:J37)</f>
        <v>108</v>
      </c>
      <c r="K35" s="26">
        <f t="shared" ref="K35:Y35" si="9">SUM(K36:K37)</f>
        <v>84</v>
      </c>
      <c r="L35" s="26">
        <f t="shared" si="9"/>
        <v>0</v>
      </c>
      <c r="M35" s="26">
        <f t="shared" ref="M35" si="10">SUM(M36:M37)</f>
        <v>0</v>
      </c>
      <c r="N35" s="26">
        <f t="shared" si="9"/>
        <v>24</v>
      </c>
      <c r="O35" s="26">
        <f t="shared" si="9"/>
        <v>12</v>
      </c>
      <c r="P35" s="26">
        <f t="shared" si="9"/>
        <v>12</v>
      </c>
      <c r="Q35" s="26">
        <f t="shared" si="9"/>
        <v>0</v>
      </c>
      <c r="R35" s="26">
        <f t="shared" si="9"/>
        <v>4</v>
      </c>
      <c r="S35" s="26">
        <f t="shared" si="9"/>
        <v>12</v>
      </c>
      <c r="T35" s="26">
        <f t="shared" si="9"/>
        <v>0</v>
      </c>
      <c r="U35" s="26">
        <f t="shared" si="9"/>
        <v>8</v>
      </c>
      <c r="V35" s="26">
        <f t="shared" si="9"/>
        <v>0</v>
      </c>
      <c r="W35" s="26">
        <f t="shared" si="9"/>
        <v>0</v>
      </c>
      <c r="X35" s="204">
        <f t="shared" si="9"/>
        <v>0</v>
      </c>
      <c r="Y35" s="204">
        <f t="shared" si="9"/>
        <v>0</v>
      </c>
      <c r="Z35">
        <f t="shared" si="4"/>
        <v>24</v>
      </c>
    </row>
    <row r="36" spans="1:28" ht="18" x14ac:dyDescent="0.25">
      <c r="A36" s="17" t="s">
        <v>59</v>
      </c>
      <c r="B36" s="34" t="s">
        <v>93</v>
      </c>
      <c r="C36" s="18" t="s">
        <v>133</v>
      </c>
      <c r="D36" s="18"/>
      <c r="E36" s="18"/>
      <c r="F36" s="18"/>
      <c r="G36" s="19">
        <v>1</v>
      </c>
      <c r="H36" s="19">
        <v>1</v>
      </c>
      <c r="I36" s="19"/>
      <c r="J36" s="17">
        <v>72</v>
      </c>
      <c r="K36" s="20">
        <f>SUM(J36-N36)</f>
        <v>56</v>
      </c>
      <c r="L36" s="19"/>
      <c r="M36" s="19"/>
      <c r="N36" s="57">
        <v>16</v>
      </c>
      <c r="O36" s="32">
        <f t="shared" ref="O36:O37" si="11">SUM(N36-P36)</f>
        <v>8</v>
      </c>
      <c r="P36" s="19">
        <v>8</v>
      </c>
      <c r="Q36" s="19"/>
      <c r="R36" s="22">
        <v>4</v>
      </c>
      <c r="S36" s="22">
        <v>12</v>
      </c>
      <c r="T36" s="23"/>
      <c r="U36" s="23"/>
      <c r="V36" s="91"/>
      <c r="W36" s="91"/>
      <c r="X36" s="23"/>
      <c r="Y36" s="23"/>
      <c r="Z36">
        <f t="shared" si="4"/>
        <v>16</v>
      </c>
    </row>
    <row r="37" spans="1:28" ht="18" x14ac:dyDescent="0.25">
      <c r="A37" s="17" t="s">
        <v>60</v>
      </c>
      <c r="B37" s="34" t="s">
        <v>94</v>
      </c>
      <c r="C37" s="18"/>
      <c r="D37" s="18" t="s">
        <v>169</v>
      </c>
      <c r="E37" s="18"/>
      <c r="F37" s="18"/>
      <c r="G37" s="19"/>
      <c r="H37" s="19"/>
      <c r="I37" s="19"/>
      <c r="J37" s="17">
        <v>36</v>
      </c>
      <c r="K37" s="20">
        <f>SUM(J37-N37)</f>
        <v>28</v>
      </c>
      <c r="L37" s="19"/>
      <c r="M37" s="19"/>
      <c r="N37" s="57">
        <v>8</v>
      </c>
      <c r="O37" s="32">
        <f t="shared" si="11"/>
        <v>4</v>
      </c>
      <c r="P37" s="19">
        <v>4</v>
      </c>
      <c r="Q37" s="19"/>
      <c r="R37" s="22"/>
      <c r="S37" s="22"/>
      <c r="T37" s="23"/>
      <c r="U37" s="23">
        <v>8</v>
      </c>
      <c r="V37" s="91"/>
      <c r="W37" s="91"/>
      <c r="X37" s="23"/>
      <c r="Y37" s="23"/>
      <c r="Z37">
        <f t="shared" si="4"/>
        <v>8</v>
      </c>
    </row>
    <row r="38" spans="1:28" ht="21" x14ac:dyDescent="0.25">
      <c r="A38" s="26" t="s">
        <v>61</v>
      </c>
      <c r="B38" s="35" t="s">
        <v>95</v>
      </c>
      <c r="C38" s="24" t="s">
        <v>180</v>
      </c>
      <c r="D38" s="24" t="s">
        <v>184</v>
      </c>
      <c r="E38" s="24"/>
      <c r="F38" s="24" t="s">
        <v>184</v>
      </c>
      <c r="G38" s="24"/>
      <c r="H38" s="26">
        <f>SUM(H39:H55)</f>
        <v>10</v>
      </c>
      <c r="I38" s="24"/>
      <c r="J38" s="26">
        <f t="shared" ref="J38:Y38" si="12">SUM(J39:J55)</f>
        <v>1230</v>
      </c>
      <c r="K38" s="64">
        <f t="shared" si="12"/>
        <v>874.5</v>
      </c>
      <c r="L38" s="26">
        <f t="shared" si="12"/>
        <v>0</v>
      </c>
      <c r="M38" s="26">
        <f t="shared" ref="M38" si="13">SUM(M39:M55)</f>
        <v>0</v>
      </c>
      <c r="N38" s="40">
        <f>SUM(N39:N55)</f>
        <v>355</v>
      </c>
      <c r="O38" s="26">
        <f t="shared" si="12"/>
        <v>195</v>
      </c>
      <c r="P38" s="26">
        <f t="shared" si="12"/>
        <v>160</v>
      </c>
      <c r="Q38" s="26">
        <f t="shared" si="12"/>
        <v>0</v>
      </c>
      <c r="R38" s="26">
        <f t="shared" si="12"/>
        <v>22</v>
      </c>
      <c r="S38" s="26">
        <f t="shared" si="12"/>
        <v>84</v>
      </c>
      <c r="T38" s="26">
        <f>SUM(T39:T55)</f>
        <v>80</v>
      </c>
      <c r="U38" s="26">
        <f>SUM(U39:U55)</f>
        <v>92</v>
      </c>
      <c r="V38" s="26">
        <f t="shared" ref="V38:W38" si="14">SUM(V39:V55)</f>
        <v>0</v>
      </c>
      <c r="W38" s="26">
        <f t="shared" si="14"/>
        <v>29</v>
      </c>
      <c r="X38" s="204">
        <f t="shared" si="12"/>
        <v>20</v>
      </c>
      <c r="Y38" s="204">
        <f t="shared" si="12"/>
        <v>28</v>
      </c>
      <c r="Z38">
        <f>SUM(R38:Y38)</f>
        <v>355</v>
      </c>
    </row>
    <row r="39" spans="1:28" ht="18" x14ac:dyDescent="0.25">
      <c r="A39" s="17" t="s">
        <v>62</v>
      </c>
      <c r="B39" s="34" t="s">
        <v>96</v>
      </c>
      <c r="C39" s="18" t="s">
        <v>133</v>
      </c>
      <c r="D39" s="18"/>
      <c r="E39" s="18"/>
      <c r="F39" s="18"/>
      <c r="G39" s="19">
        <v>1</v>
      </c>
      <c r="H39" s="19">
        <v>1</v>
      </c>
      <c r="I39" s="19"/>
      <c r="J39" s="17">
        <v>86</v>
      </c>
      <c r="K39" s="20">
        <f t="shared" ref="K39:K53" si="15">SUM(J39-N39)</f>
        <v>60.2</v>
      </c>
      <c r="L39" s="19"/>
      <c r="M39" s="19"/>
      <c r="N39" s="57">
        <f>SUM(J39*0.3)</f>
        <v>25.8</v>
      </c>
      <c r="O39" s="32">
        <f t="shared" ref="O39:O55" si="16">SUM(N39-P39)</f>
        <v>11.8</v>
      </c>
      <c r="P39" s="19">
        <v>14</v>
      </c>
      <c r="Q39" s="19"/>
      <c r="R39" s="22"/>
      <c r="S39" s="22">
        <v>26</v>
      </c>
      <c r="T39" s="23"/>
      <c r="U39" s="23"/>
      <c r="V39" s="91"/>
      <c r="W39" s="91"/>
      <c r="X39" s="23"/>
      <c r="Y39" s="23"/>
      <c r="Z39">
        <f t="shared" si="4"/>
        <v>26</v>
      </c>
    </row>
    <row r="40" spans="1:28" ht="18" x14ac:dyDescent="0.25">
      <c r="A40" s="17" t="s">
        <v>63</v>
      </c>
      <c r="B40" s="34" t="s">
        <v>97</v>
      </c>
      <c r="C40" s="18" t="s">
        <v>133</v>
      </c>
      <c r="D40" s="18"/>
      <c r="E40" s="18"/>
      <c r="F40" s="18"/>
      <c r="G40" s="19">
        <v>1</v>
      </c>
      <c r="H40" s="19">
        <v>1</v>
      </c>
      <c r="I40" s="19"/>
      <c r="J40" s="17">
        <v>66</v>
      </c>
      <c r="K40" s="20">
        <f t="shared" si="15"/>
        <v>48</v>
      </c>
      <c r="L40" s="19"/>
      <c r="M40" s="19"/>
      <c r="N40" s="57">
        <v>18</v>
      </c>
      <c r="O40" s="32">
        <f t="shared" si="16"/>
        <v>9</v>
      </c>
      <c r="P40" s="19">
        <v>9</v>
      </c>
      <c r="Q40" s="19"/>
      <c r="R40" s="22"/>
      <c r="S40" s="22">
        <v>18</v>
      </c>
      <c r="T40" s="23"/>
      <c r="U40" s="23"/>
      <c r="V40" s="91"/>
      <c r="W40" s="91"/>
      <c r="X40" s="23"/>
      <c r="Y40" s="23"/>
      <c r="Z40">
        <f t="shared" si="4"/>
        <v>18</v>
      </c>
      <c r="AB40" s="58">
        <f>SUM(N33:N34,N49:N55)</f>
        <v>232</v>
      </c>
    </row>
    <row r="41" spans="1:28" ht="18" x14ac:dyDescent="0.25">
      <c r="A41" s="17" t="s">
        <v>64</v>
      </c>
      <c r="B41" s="34" t="s">
        <v>98</v>
      </c>
      <c r="C41" s="18"/>
      <c r="D41" s="18"/>
      <c r="E41" s="18"/>
      <c r="F41" s="18" t="s">
        <v>133</v>
      </c>
      <c r="G41" s="19">
        <v>3</v>
      </c>
      <c r="H41" s="19">
        <v>1</v>
      </c>
      <c r="I41" s="19"/>
      <c r="J41" s="17">
        <v>40</v>
      </c>
      <c r="K41" s="20">
        <f t="shared" si="15"/>
        <v>28</v>
      </c>
      <c r="L41" s="19"/>
      <c r="M41" s="19"/>
      <c r="N41" s="57">
        <f>SUM(J41*0.3)</f>
        <v>12</v>
      </c>
      <c r="O41" s="32">
        <f t="shared" si="16"/>
        <v>6</v>
      </c>
      <c r="P41" s="19">
        <v>6</v>
      </c>
      <c r="Q41" s="19"/>
      <c r="R41" s="22"/>
      <c r="S41" s="22"/>
      <c r="T41" s="23"/>
      <c r="U41" s="23"/>
      <c r="V41" s="91"/>
      <c r="W41" s="91"/>
      <c r="X41" s="23">
        <v>6</v>
      </c>
      <c r="Y41" s="23">
        <v>6</v>
      </c>
      <c r="Z41">
        <f t="shared" si="4"/>
        <v>12</v>
      </c>
      <c r="AB41">
        <f>SUM(J33:J34,J49:J55)</f>
        <v>828</v>
      </c>
    </row>
    <row r="42" spans="1:28" ht="18" x14ac:dyDescent="0.25">
      <c r="A42" s="17" t="s">
        <v>65</v>
      </c>
      <c r="B42" s="34" t="s">
        <v>99</v>
      </c>
      <c r="C42" s="18" t="s">
        <v>133</v>
      </c>
      <c r="D42" s="18"/>
      <c r="E42" s="18"/>
      <c r="F42" s="18"/>
      <c r="G42" s="19">
        <v>3</v>
      </c>
      <c r="H42" s="19">
        <v>1</v>
      </c>
      <c r="I42" s="19"/>
      <c r="J42" s="17">
        <v>48</v>
      </c>
      <c r="K42" s="20">
        <f t="shared" si="15"/>
        <v>33.6</v>
      </c>
      <c r="L42" s="19"/>
      <c r="M42" s="19"/>
      <c r="N42" s="57">
        <f>SUM(J42*0.3)</f>
        <v>14.399999999999999</v>
      </c>
      <c r="O42" s="32">
        <f t="shared" si="16"/>
        <v>7.3999999999999986</v>
      </c>
      <c r="P42" s="19">
        <v>7</v>
      </c>
      <c r="Q42" s="19"/>
      <c r="R42" s="22"/>
      <c r="S42" s="22">
        <v>14</v>
      </c>
      <c r="T42" s="23"/>
      <c r="U42" s="23"/>
      <c r="V42" s="91"/>
      <c r="W42" s="91"/>
      <c r="X42" s="23"/>
      <c r="Y42" s="23"/>
      <c r="Z42">
        <f t="shared" si="4"/>
        <v>14</v>
      </c>
    </row>
    <row r="43" spans="1:28" ht="18" x14ac:dyDescent="0.25">
      <c r="A43" s="17" t="s">
        <v>66</v>
      </c>
      <c r="B43" s="34" t="s">
        <v>100</v>
      </c>
      <c r="C43" s="18"/>
      <c r="D43" s="18"/>
      <c r="E43" s="18"/>
      <c r="F43" s="18" t="s">
        <v>133</v>
      </c>
      <c r="G43" s="19"/>
      <c r="H43" s="19"/>
      <c r="I43" s="19"/>
      <c r="J43" s="17">
        <v>54</v>
      </c>
      <c r="K43" s="20">
        <f t="shared" si="15"/>
        <v>37.799999999999997</v>
      </c>
      <c r="L43" s="19"/>
      <c r="M43" s="19"/>
      <c r="N43" s="57">
        <f>SUM(J43*0.3)</f>
        <v>16.2</v>
      </c>
      <c r="O43" s="32">
        <f t="shared" si="16"/>
        <v>8.1999999999999993</v>
      </c>
      <c r="P43" s="19">
        <v>8</v>
      </c>
      <c r="Q43" s="19"/>
      <c r="R43" s="22"/>
      <c r="S43" s="22"/>
      <c r="T43" s="23"/>
      <c r="U43" s="23"/>
      <c r="V43" s="91"/>
      <c r="W43" s="91"/>
      <c r="X43" s="23">
        <v>6</v>
      </c>
      <c r="Y43" s="23">
        <v>10</v>
      </c>
      <c r="Z43">
        <f t="shared" si="4"/>
        <v>16</v>
      </c>
    </row>
    <row r="44" spans="1:28" ht="18" x14ac:dyDescent="0.25">
      <c r="A44" s="17" t="s">
        <v>67</v>
      </c>
      <c r="B44" s="34" t="s">
        <v>101</v>
      </c>
      <c r="C44" s="18" t="s">
        <v>169</v>
      </c>
      <c r="D44" s="18"/>
      <c r="E44" s="18"/>
      <c r="F44" s="18"/>
      <c r="G44" s="19"/>
      <c r="H44" s="19"/>
      <c r="I44" s="19"/>
      <c r="J44" s="17">
        <v>32</v>
      </c>
      <c r="K44" s="20">
        <f t="shared" si="15"/>
        <v>22.4</v>
      </c>
      <c r="L44" s="19"/>
      <c r="M44" s="19"/>
      <c r="N44" s="57">
        <f>SUM(J44*0.3)</f>
        <v>9.6</v>
      </c>
      <c r="O44" s="32">
        <f t="shared" si="16"/>
        <v>4.5999999999999996</v>
      </c>
      <c r="P44" s="19">
        <v>5</v>
      </c>
      <c r="Q44" s="19"/>
      <c r="R44" s="22"/>
      <c r="S44" s="22">
        <v>10</v>
      </c>
      <c r="T44" s="23"/>
      <c r="U44" s="23"/>
      <c r="V44" s="91"/>
      <c r="W44" s="91"/>
      <c r="X44" s="23"/>
      <c r="Y44" s="23"/>
      <c r="Z44">
        <f t="shared" si="4"/>
        <v>10</v>
      </c>
    </row>
    <row r="45" spans="1:28" ht="25.5" customHeight="1" x14ac:dyDescent="0.25">
      <c r="A45" s="17" t="s">
        <v>68</v>
      </c>
      <c r="B45" s="34" t="s">
        <v>102</v>
      </c>
      <c r="C45" s="18"/>
      <c r="D45" s="18"/>
      <c r="E45" s="18" t="s">
        <v>134</v>
      </c>
      <c r="F45" s="18" t="s">
        <v>169</v>
      </c>
      <c r="G45" s="19"/>
      <c r="H45" s="19"/>
      <c r="I45" s="19">
        <v>6</v>
      </c>
      <c r="J45" s="17">
        <v>38</v>
      </c>
      <c r="K45" s="20">
        <f t="shared" si="15"/>
        <v>28</v>
      </c>
      <c r="L45" s="19"/>
      <c r="M45" s="19"/>
      <c r="N45" s="57">
        <v>10</v>
      </c>
      <c r="O45" s="32">
        <f t="shared" si="16"/>
        <v>5</v>
      </c>
      <c r="P45" s="19">
        <v>5</v>
      </c>
      <c r="Q45" s="19"/>
      <c r="R45" s="22"/>
      <c r="S45" s="22"/>
      <c r="T45" s="23"/>
      <c r="U45" s="23"/>
      <c r="V45" s="91"/>
      <c r="W45" s="91">
        <v>6</v>
      </c>
      <c r="X45" s="23"/>
      <c r="Y45" s="23">
        <v>4</v>
      </c>
      <c r="Z45">
        <f t="shared" si="4"/>
        <v>10</v>
      </c>
      <c r="AA45" t="s">
        <v>172</v>
      </c>
    </row>
    <row r="46" spans="1:28" ht="51.75" customHeight="1" x14ac:dyDescent="0.25">
      <c r="A46" s="17" t="s">
        <v>69</v>
      </c>
      <c r="B46" s="34" t="s">
        <v>167</v>
      </c>
      <c r="C46" s="18"/>
      <c r="D46" s="18" t="s">
        <v>133</v>
      </c>
      <c r="E46" s="18"/>
      <c r="F46" s="18"/>
      <c r="G46" s="19">
        <v>2</v>
      </c>
      <c r="H46" s="19">
        <v>1</v>
      </c>
      <c r="I46" s="19"/>
      <c r="J46" s="17">
        <v>36</v>
      </c>
      <c r="K46" s="20">
        <f t="shared" si="15"/>
        <v>15</v>
      </c>
      <c r="L46" s="19"/>
      <c r="M46" s="19"/>
      <c r="N46" s="57">
        <v>21</v>
      </c>
      <c r="O46" s="32">
        <f t="shared" si="16"/>
        <v>0</v>
      </c>
      <c r="P46" s="19">
        <v>21</v>
      </c>
      <c r="Q46" s="19"/>
      <c r="R46" s="22"/>
      <c r="S46" s="22"/>
      <c r="T46" s="23">
        <v>21</v>
      </c>
      <c r="U46" s="23"/>
      <c r="V46" s="91"/>
      <c r="W46" s="91"/>
      <c r="X46" s="23"/>
      <c r="Y46" s="23"/>
      <c r="Z46">
        <f t="shared" si="4"/>
        <v>21</v>
      </c>
    </row>
    <row r="47" spans="1:28" ht="18" x14ac:dyDescent="0.25">
      <c r="A47" s="17" t="s">
        <v>70</v>
      </c>
      <c r="B47" s="37" t="s">
        <v>103</v>
      </c>
      <c r="C47" s="18"/>
      <c r="D47" s="18">
        <v>3</v>
      </c>
      <c r="E47" s="18"/>
      <c r="F47" s="18"/>
      <c r="G47" s="19"/>
      <c r="H47" s="19"/>
      <c r="I47" s="19"/>
      <c r="J47" s="17">
        <v>68</v>
      </c>
      <c r="K47" s="20">
        <f t="shared" si="15"/>
        <v>56</v>
      </c>
      <c r="L47" s="19"/>
      <c r="M47" s="19"/>
      <c r="N47" s="57">
        <v>12</v>
      </c>
      <c r="O47" s="32">
        <f t="shared" si="16"/>
        <v>8</v>
      </c>
      <c r="P47" s="19">
        <v>4</v>
      </c>
      <c r="Q47" s="19"/>
      <c r="R47" s="22"/>
      <c r="S47" s="22"/>
      <c r="T47" s="23"/>
      <c r="U47" s="23">
        <v>12</v>
      </c>
      <c r="V47" s="91"/>
      <c r="W47" s="91"/>
      <c r="X47" s="23"/>
      <c r="Y47" s="23"/>
      <c r="Z47">
        <f t="shared" si="4"/>
        <v>12</v>
      </c>
    </row>
    <row r="48" spans="1:28" ht="18.75" x14ac:dyDescent="0.25">
      <c r="A48" s="17"/>
      <c r="B48" s="36" t="s">
        <v>128</v>
      </c>
      <c r="C48" s="18"/>
      <c r="D48" s="18"/>
      <c r="E48" s="18"/>
      <c r="F48" s="18"/>
      <c r="G48" s="19"/>
      <c r="H48" s="19"/>
      <c r="I48" s="19"/>
      <c r="J48" s="17"/>
      <c r="K48" s="20">
        <f t="shared" si="15"/>
        <v>0</v>
      </c>
      <c r="L48" s="19"/>
      <c r="M48" s="19"/>
      <c r="N48" s="57"/>
      <c r="O48" s="32">
        <f t="shared" si="16"/>
        <v>0</v>
      </c>
      <c r="P48" s="19"/>
      <c r="Q48" s="19"/>
      <c r="R48" s="22"/>
      <c r="S48" s="22"/>
      <c r="T48" s="23"/>
      <c r="U48" s="23"/>
      <c r="V48" s="91"/>
      <c r="W48" s="91"/>
      <c r="X48" s="23"/>
      <c r="Y48" s="23"/>
    </row>
    <row r="49" spans="1:28" ht="18" x14ac:dyDescent="0.25">
      <c r="A49" s="17" t="s">
        <v>135</v>
      </c>
      <c r="B49" s="37" t="s">
        <v>136</v>
      </c>
      <c r="C49" s="18" t="s">
        <v>133</v>
      </c>
      <c r="D49" s="18"/>
      <c r="E49" s="18"/>
      <c r="F49" s="18"/>
      <c r="G49" s="19">
        <v>1</v>
      </c>
      <c r="H49" s="19">
        <v>1</v>
      </c>
      <c r="I49" s="19"/>
      <c r="J49" s="17">
        <v>108</v>
      </c>
      <c r="K49" s="20">
        <f t="shared" si="15"/>
        <v>86</v>
      </c>
      <c r="L49" s="19"/>
      <c r="M49" s="19"/>
      <c r="N49" s="57">
        <v>22</v>
      </c>
      <c r="O49" s="32">
        <f t="shared" si="16"/>
        <v>17</v>
      </c>
      <c r="P49" s="19">
        <v>5</v>
      </c>
      <c r="Q49" s="19"/>
      <c r="R49" s="22">
        <v>22</v>
      </c>
      <c r="S49" s="22"/>
      <c r="T49" s="23"/>
      <c r="U49" s="23"/>
      <c r="V49" s="91"/>
      <c r="W49" s="91"/>
      <c r="X49" s="23"/>
      <c r="Y49" s="23"/>
      <c r="Z49">
        <f t="shared" si="4"/>
        <v>22</v>
      </c>
    </row>
    <row r="50" spans="1:28" ht="18" x14ac:dyDescent="0.25">
      <c r="A50" s="17" t="s">
        <v>137</v>
      </c>
      <c r="B50" s="37" t="s">
        <v>138</v>
      </c>
      <c r="C50" s="18" t="s">
        <v>169</v>
      </c>
      <c r="D50" s="18"/>
      <c r="E50" s="18"/>
      <c r="F50" s="18"/>
      <c r="G50" s="19">
        <v>1</v>
      </c>
      <c r="H50" s="19">
        <v>1</v>
      </c>
      <c r="I50" s="19"/>
      <c r="J50" s="17">
        <v>57</v>
      </c>
      <c r="K50" s="20">
        <f t="shared" si="15"/>
        <v>41</v>
      </c>
      <c r="L50" s="19"/>
      <c r="M50" s="19"/>
      <c r="N50" s="57">
        <v>16</v>
      </c>
      <c r="O50" s="32">
        <f t="shared" si="16"/>
        <v>8</v>
      </c>
      <c r="P50" s="19">
        <v>8</v>
      </c>
      <c r="Q50" s="19"/>
      <c r="R50" s="22"/>
      <c r="S50" s="22">
        <v>16</v>
      </c>
      <c r="T50" s="23"/>
      <c r="U50" s="23"/>
      <c r="V50" s="91"/>
      <c r="W50" s="91"/>
      <c r="X50" s="23"/>
      <c r="Y50" s="23"/>
      <c r="Z50">
        <f t="shared" si="4"/>
        <v>16</v>
      </c>
    </row>
    <row r="51" spans="1:28" ht="18" x14ac:dyDescent="0.25">
      <c r="A51" s="17" t="s">
        <v>139</v>
      </c>
      <c r="B51" s="37" t="s">
        <v>163</v>
      </c>
      <c r="C51" s="18"/>
      <c r="D51" s="18"/>
      <c r="E51" s="18"/>
      <c r="F51" s="18" t="s">
        <v>133</v>
      </c>
      <c r="G51" s="19">
        <v>3</v>
      </c>
      <c r="H51" s="19">
        <v>1</v>
      </c>
      <c r="I51" s="19"/>
      <c r="J51" s="17">
        <v>54</v>
      </c>
      <c r="K51" s="20">
        <f t="shared" si="15"/>
        <v>37.799999999999997</v>
      </c>
      <c r="L51" s="19"/>
      <c r="M51" s="19"/>
      <c r="N51" s="57">
        <f>SUM(J51*0.3)</f>
        <v>16.2</v>
      </c>
      <c r="O51" s="32">
        <f t="shared" si="16"/>
        <v>8.1999999999999993</v>
      </c>
      <c r="P51" s="19">
        <v>8</v>
      </c>
      <c r="Q51" s="19"/>
      <c r="R51" s="22"/>
      <c r="S51" s="22"/>
      <c r="T51" s="23"/>
      <c r="U51" s="23"/>
      <c r="V51" s="91"/>
      <c r="W51" s="91"/>
      <c r="X51" s="23">
        <v>8</v>
      </c>
      <c r="Y51" s="23">
        <v>8</v>
      </c>
      <c r="Z51">
        <f t="shared" si="4"/>
        <v>16</v>
      </c>
    </row>
    <row r="52" spans="1:28" ht="18" x14ac:dyDescent="0.25">
      <c r="A52" s="17" t="s">
        <v>140</v>
      </c>
      <c r="B52" s="37" t="s">
        <v>141</v>
      </c>
      <c r="C52" s="18"/>
      <c r="D52" s="18" t="s">
        <v>133</v>
      </c>
      <c r="E52" s="18"/>
      <c r="F52" s="18"/>
      <c r="G52" s="19">
        <v>2</v>
      </c>
      <c r="H52" s="19">
        <v>1</v>
      </c>
      <c r="I52" s="19"/>
      <c r="J52" s="17">
        <v>68</v>
      </c>
      <c r="K52" s="20">
        <f t="shared" si="15"/>
        <v>47.6</v>
      </c>
      <c r="L52" s="19"/>
      <c r="M52" s="19"/>
      <c r="N52" s="57">
        <f>SUM(J52*0.3)</f>
        <v>20.399999999999999</v>
      </c>
      <c r="O52" s="32">
        <f t="shared" si="16"/>
        <v>10.399999999999999</v>
      </c>
      <c r="P52" s="19">
        <v>10</v>
      </c>
      <c r="Q52" s="19"/>
      <c r="R52" s="22"/>
      <c r="S52" s="22"/>
      <c r="T52" s="23"/>
      <c r="U52" s="23">
        <v>20</v>
      </c>
      <c r="V52" s="91"/>
      <c r="W52" s="91"/>
      <c r="X52" s="23"/>
      <c r="Y52" s="23"/>
      <c r="Z52">
        <f t="shared" si="4"/>
        <v>20</v>
      </c>
    </row>
    <row r="53" spans="1:28" ht="18" x14ac:dyDescent="0.25">
      <c r="A53" s="17" t="s">
        <v>159</v>
      </c>
      <c r="B53" s="37" t="s">
        <v>162</v>
      </c>
      <c r="C53" s="18"/>
      <c r="D53" s="18" t="s">
        <v>133</v>
      </c>
      <c r="E53" s="18"/>
      <c r="F53" s="18"/>
      <c r="G53" s="19">
        <v>2</v>
      </c>
      <c r="H53" s="19">
        <v>1</v>
      </c>
      <c r="I53" s="19"/>
      <c r="J53" s="17">
        <v>57</v>
      </c>
      <c r="K53" s="20">
        <f t="shared" si="15"/>
        <v>41</v>
      </c>
      <c r="L53" s="19"/>
      <c r="M53" s="19"/>
      <c r="N53" s="57">
        <v>16</v>
      </c>
      <c r="O53" s="32">
        <f t="shared" si="16"/>
        <v>8</v>
      </c>
      <c r="P53" s="19">
        <v>8</v>
      </c>
      <c r="Q53" s="19"/>
      <c r="R53" s="22"/>
      <c r="S53" s="22"/>
      <c r="T53" s="23"/>
      <c r="U53" s="23">
        <v>16</v>
      </c>
      <c r="V53" s="91"/>
      <c r="W53" s="91"/>
      <c r="X53" s="23"/>
      <c r="Y53" s="23"/>
      <c r="Z53">
        <f t="shared" si="4"/>
        <v>16</v>
      </c>
    </row>
    <row r="54" spans="1:28" ht="18" x14ac:dyDescent="0.25">
      <c r="A54" s="17" t="s">
        <v>161</v>
      </c>
      <c r="B54" s="37" t="s">
        <v>160</v>
      </c>
      <c r="C54" s="18"/>
      <c r="D54" s="18"/>
      <c r="E54" s="18" t="s">
        <v>124</v>
      </c>
      <c r="F54" s="18"/>
      <c r="G54" s="19"/>
      <c r="H54" s="19"/>
      <c r="I54" s="19">
        <v>5</v>
      </c>
      <c r="J54" s="17">
        <v>75</v>
      </c>
      <c r="K54" s="20">
        <v>52</v>
      </c>
      <c r="L54" s="19"/>
      <c r="M54" s="19"/>
      <c r="N54" s="57">
        <f>SUM(J54*0.3)</f>
        <v>22.5</v>
      </c>
      <c r="O54" s="32">
        <f t="shared" si="16"/>
        <v>10.5</v>
      </c>
      <c r="P54" s="19">
        <v>12</v>
      </c>
      <c r="Q54" s="19"/>
      <c r="R54" s="22"/>
      <c r="S54" s="22"/>
      <c r="T54" s="23"/>
      <c r="U54" s="23"/>
      <c r="V54" s="91"/>
      <c r="W54" s="91">
        <v>23</v>
      </c>
      <c r="X54" s="23"/>
      <c r="Y54" s="23"/>
      <c r="Z54">
        <f t="shared" si="4"/>
        <v>23</v>
      </c>
    </row>
    <row r="55" spans="1:28" ht="34.5" customHeight="1" x14ac:dyDescent="0.25">
      <c r="A55" s="17" t="s">
        <v>165</v>
      </c>
      <c r="B55" s="34" t="s">
        <v>164</v>
      </c>
      <c r="C55" s="18"/>
      <c r="D55" s="18" t="s">
        <v>124</v>
      </c>
      <c r="E55" s="18"/>
      <c r="F55" s="18"/>
      <c r="G55" s="19"/>
      <c r="H55" s="19"/>
      <c r="I55" s="19">
        <v>4</v>
      </c>
      <c r="J55" s="17">
        <v>343</v>
      </c>
      <c r="K55" s="20">
        <f>SUM(J55-N55)</f>
        <v>240.10000000000002</v>
      </c>
      <c r="L55" s="19"/>
      <c r="M55" s="19"/>
      <c r="N55" s="57">
        <f>SUM(J55*0.3)</f>
        <v>102.89999999999999</v>
      </c>
      <c r="O55" s="32">
        <f t="shared" si="16"/>
        <v>72.899999999999991</v>
      </c>
      <c r="P55" s="19">
        <v>30</v>
      </c>
      <c r="Q55" s="19"/>
      <c r="R55" s="22"/>
      <c r="S55" s="22"/>
      <c r="T55" s="23">
        <v>59</v>
      </c>
      <c r="U55" s="23">
        <v>44</v>
      </c>
      <c r="V55" s="91"/>
      <c r="W55" s="91"/>
      <c r="X55" s="23"/>
      <c r="Y55" s="23"/>
      <c r="Z55">
        <f t="shared" si="4"/>
        <v>103</v>
      </c>
    </row>
    <row r="56" spans="1:28" ht="18" x14ac:dyDescent="0.25">
      <c r="A56" s="26" t="s">
        <v>71</v>
      </c>
      <c r="B56" s="35" t="s">
        <v>104</v>
      </c>
      <c r="C56" s="24"/>
      <c r="D56" s="24"/>
      <c r="E56" s="24"/>
      <c r="F56" s="24"/>
      <c r="G56" s="24"/>
      <c r="H56" s="26">
        <f>SUM(H57+H62+H68+H73+H79+H84)</f>
        <v>5</v>
      </c>
      <c r="I56" s="24"/>
      <c r="J56" s="26">
        <f>SUM(J57+J62+J68+J73+J79+J84)</f>
        <v>1008</v>
      </c>
      <c r="K56" s="26">
        <f t="shared" ref="K56:X56" si="17">SUM(K57+K62+K68+K73+K79+K84)</f>
        <v>288</v>
      </c>
      <c r="L56" s="26">
        <f>SUM(L57+L62+L68+L73+L79+L84)</f>
        <v>504</v>
      </c>
      <c r="M56" s="26">
        <f>SUM(M57+M62+M68+M73+M79+M84)</f>
        <v>55</v>
      </c>
      <c r="N56" s="26">
        <f t="shared" si="17"/>
        <v>161</v>
      </c>
      <c r="O56" s="26">
        <f t="shared" si="17"/>
        <v>81</v>
      </c>
      <c r="P56" s="26">
        <f t="shared" si="17"/>
        <v>76</v>
      </c>
      <c r="Q56" s="26">
        <f t="shared" si="17"/>
        <v>4</v>
      </c>
      <c r="R56" s="26">
        <f t="shared" si="17"/>
        <v>0</v>
      </c>
      <c r="S56" s="26">
        <f t="shared" si="17"/>
        <v>0</v>
      </c>
      <c r="T56" s="26">
        <f t="shared" si="17"/>
        <v>10</v>
      </c>
      <c r="U56" s="26">
        <f t="shared" si="17"/>
        <v>46</v>
      </c>
      <c r="V56" s="26">
        <f t="shared" ref="V56:W56" si="18">SUM(V57+V62+V68+V73+V79+V84)</f>
        <v>78</v>
      </c>
      <c r="W56" s="26">
        <f t="shared" si="18"/>
        <v>82</v>
      </c>
      <c r="X56" s="204">
        <f t="shared" si="17"/>
        <v>34</v>
      </c>
      <c r="Y56" s="204">
        <f>SUM(Y57+Y62+Y68+Y73+Y79)</f>
        <v>73</v>
      </c>
      <c r="Z56">
        <f t="shared" si="4"/>
        <v>323</v>
      </c>
    </row>
    <row r="57" spans="1:28" ht="36" x14ac:dyDescent="0.25">
      <c r="A57" s="26" t="s">
        <v>72</v>
      </c>
      <c r="B57" s="35" t="s">
        <v>105</v>
      </c>
      <c r="C57" s="24"/>
      <c r="D57" s="24" t="s">
        <v>179</v>
      </c>
      <c r="E57" s="24" t="s">
        <v>179</v>
      </c>
      <c r="F57" s="26" t="s">
        <v>208</v>
      </c>
      <c r="G57" s="24"/>
      <c r="H57" s="26">
        <f>SUM(H58:H61)</f>
        <v>1</v>
      </c>
      <c r="I57" s="24"/>
      <c r="J57" s="26">
        <f>SUM(J58:J61)</f>
        <v>156</v>
      </c>
      <c r="K57" s="26">
        <f t="shared" ref="K57:Y57" si="19">SUM(K58:K61)</f>
        <v>42</v>
      </c>
      <c r="L57" s="26">
        <f t="shared" si="19"/>
        <v>72</v>
      </c>
      <c r="M57" s="26">
        <f t="shared" ref="M57" si="20">SUM(M58:M61)</f>
        <v>12</v>
      </c>
      <c r="N57" s="26">
        <f t="shared" si="19"/>
        <v>30</v>
      </c>
      <c r="O57" s="26">
        <f t="shared" si="19"/>
        <v>14</v>
      </c>
      <c r="P57" s="26">
        <f t="shared" si="19"/>
        <v>16</v>
      </c>
      <c r="Q57" s="26">
        <f t="shared" si="19"/>
        <v>0</v>
      </c>
      <c r="R57" s="26">
        <f t="shared" si="19"/>
        <v>0</v>
      </c>
      <c r="S57" s="26">
        <f t="shared" si="19"/>
        <v>0</v>
      </c>
      <c r="T57" s="26">
        <f t="shared" si="19"/>
        <v>10</v>
      </c>
      <c r="U57" s="26">
        <f t="shared" si="19"/>
        <v>20</v>
      </c>
      <c r="V57" s="26">
        <f t="shared" ref="V57:W57" si="21">SUM(V58:V61)</f>
        <v>14</v>
      </c>
      <c r="W57" s="26">
        <f t="shared" si="21"/>
        <v>16</v>
      </c>
      <c r="X57" s="204">
        <f t="shared" si="19"/>
        <v>0</v>
      </c>
      <c r="Y57" s="204">
        <f t="shared" si="19"/>
        <v>0</v>
      </c>
      <c r="Z57">
        <f t="shared" si="4"/>
        <v>60</v>
      </c>
    </row>
    <row r="58" spans="1:28" ht="35.25" customHeight="1" x14ac:dyDescent="0.25">
      <c r="A58" s="17" t="s">
        <v>73</v>
      </c>
      <c r="B58" s="34" t="s">
        <v>106</v>
      </c>
      <c r="C58" s="18"/>
      <c r="D58" s="18" t="s">
        <v>133</v>
      </c>
      <c r="E58" s="18" t="s">
        <v>133</v>
      </c>
      <c r="F58" s="18"/>
      <c r="G58" s="19">
        <v>2</v>
      </c>
      <c r="H58" s="19">
        <v>1</v>
      </c>
      <c r="I58" s="19"/>
      <c r="J58" s="17">
        <v>72</v>
      </c>
      <c r="K58" s="20">
        <f>SUM(J58-N58)</f>
        <v>42</v>
      </c>
      <c r="L58" s="19"/>
      <c r="M58" s="19"/>
      <c r="N58" s="57">
        <v>30</v>
      </c>
      <c r="O58" s="32">
        <f>SUM(N58-P58)</f>
        <v>14</v>
      </c>
      <c r="P58" s="19">
        <v>16</v>
      </c>
      <c r="Q58" s="19"/>
      <c r="R58" s="22"/>
      <c r="S58" s="22"/>
      <c r="T58" s="23">
        <v>10</v>
      </c>
      <c r="U58" s="23">
        <v>20</v>
      </c>
      <c r="V58" s="91">
        <v>14</v>
      </c>
      <c r="W58" s="91">
        <v>16</v>
      </c>
      <c r="X58" s="23"/>
      <c r="Y58" s="23"/>
      <c r="Z58">
        <f t="shared" si="4"/>
        <v>60</v>
      </c>
    </row>
    <row r="59" spans="1:28" ht="18" x14ac:dyDescent="0.25">
      <c r="A59" s="17" t="s">
        <v>74</v>
      </c>
      <c r="B59" s="34" t="s">
        <v>107</v>
      </c>
      <c r="C59" s="18"/>
      <c r="D59" s="18"/>
      <c r="E59" s="18"/>
      <c r="F59" s="18" t="s">
        <v>174</v>
      </c>
      <c r="G59" s="19"/>
      <c r="H59" s="19"/>
      <c r="I59" s="19"/>
      <c r="J59" s="17">
        <v>36</v>
      </c>
      <c r="K59" s="20"/>
      <c r="L59" s="19">
        <v>36</v>
      </c>
      <c r="M59" s="19"/>
      <c r="N59" s="57"/>
      <c r="O59" s="28"/>
      <c r="P59" s="19"/>
      <c r="Q59" s="19"/>
      <c r="R59" s="22"/>
      <c r="S59" s="22"/>
      <c r="T59" s="23"/>
      <c r="U59" s="23"/>
      <c r="V59" s="91"/>
      <c r="W59" s="91"/>
      <c r="X59" s="23"/>
      <c r="Y59" s="23"/>
      <c r="Z59">
        <f t="shared" si="4"/>
        <v>0</v>
      </c>
    </row>
    <row r="60" spans="1:28" ht="18" x14ac:dyDescent="0.25">
      <c r="A60" s="17" t="s">
        <v>202</v>
      </c>
      <c r="B60" s="37" t="s">
        <v>112</v>
      </c>
      <c r="C60" s="18"/>
      <c r="D60" s="18"/>
      <c r="E60" s="18"/>
      <c r="F60" s="18" t="s">
        <v>174</v>
      </c>
      <c r="G60" s="19"/>
      <c r="H60" s="19"/>
      <c r="I60" s="19"/>
      <c r="J60" s="17">
        <v>36</v>
      </c>
      <c r="K60" s="20"/>
      <c r="L60" s="19">
        <v>36</v>
      </c>
      <c r="M60" s="19"/>
      <c r="N60" s="57"/>
      <c r="O60" s="28"/>
      <c r="P60" s="19"/>
      <c r="Q60" s="19"/>
      <c r="R60" s="22"/>
      <c r="S60" s="22"/>
      <c r="T60" s="23"/>
      <c r="U60" s="23"/>
      <c r="V60" s="91"/>
      <c r="W60" s="91"/>
      <c r="X60" s="23"/>
      <c r="Y60" s="23"/>
      <c r="AB60">
        <f>SUM(J28:J29)</f>
        <v>84</v>
      </c>
    </row>
    <row r="61" spans="1:28" ht="18" x14ac:dyDescent="0.25">
      <c r="A61" s="17" t="s">
        <v>75</v>
      </c>
      <c r="B61" s="34" t="s">
        <v>108</v>
      </c>
      <c r="C61" s="18"/>
      <c r="D61" s="18"/>
      <c r="E61" s="18"/>
      <c r="F61" s="18" t="s">
        <v>175</v>
      </c>
      <c r="G61" s="19"/>
      <c r="H61" s="19"/>
      <c r="I61" s="19"/>
      <c r="J61" s="17">
        <v>12</v>
      </c>
      <c r="K61" s="20"/>
      <c r="L61" s="19"/>
      <c r="M61" s="19">
        <v>12</v>
      </c>
      <c r="N61" s="57"/>
      <c r="O61" s="28"/>
      <c r="P61" s="19"/>
      <c r="Q61" s="19"/>
      <c r="R61" s="22"/>
      <c r="S61" s="22"/>
      <c r="T61" s="23"/>
      <c r="U61" s="23"/>
      <c r="V61" s="91"/>
      <c r="W61" s="91"/>
      <c r="X61" s="23"/>
      <c r="Y61" s="23"/>
      <c r="Z61">
        <f t="shared" si="4"/>
        <v>0</v>
      </c>
    </row>
    <row r="62" spans="1:28" s="13" customFormat="1" ht="54" customHeight="1" x14ac:dyDescent="0.25">
      <c r="A62" s="26" t="s">
        <v>76</v>
      </c>
      <c r="B62" s="35" t="s">
        <v>109</v>
      </c>
      <c r="C62" s="24"/>
      <c r="D62" s="24" t="s">
        <v>185</v>
      </c>
      <c r="E62" s="24" t="s">
        <v>250</v>
      </c>
      <c r="F62" s="26" t="s">
        <v>206</v>
      </c>
      <c r="G62" s="24"/>
      <c r="H62" s="26">
        <f>SUM(H63:H67)</f>
        <v>2</v>
      </c>
      <c r="I62" s="24"/>
      <c r="J62" s="26">
        <f>SUM(J63:J67)</f>
        <v>196</v>
      </c>
      <c r="K62" s="26">
        <f t="shared" ref="K62:Y62" si="22">SUM(K63:K67)</f>
        <v>75</v>
      </c>
      <c r="L62" s="26">
        <f t="shared" si="22"/>
        <v>72</v>
      </c>
      <c r="M62" s="26">
        <f t="shared" si="22"/>
        <v>12</v>
      </c>
      <c r="N62" s="40">
        <f>SUM(N63:N67)</f>
        <v>37</v>
      </c>
      <c r="O62" s="26">
        <f t="shared" si="22"/>
        <v>21</v>
      </c>
      <c r="P62" s="26">
        <f t="shared" si="22"/>
        <v>16</v>
      </c>
      <c r="Q62" s="26">
        <f t="shared" si="22"/>
        <v>0</v>
      </c>
      <c r="R62" s="26">
        <f t="shared" si="22"/>
        <v>0</v>
      </c>
      <c r="S62" s="26">
        <f t="shared" si="22"/>
        <v>0</v>
      </c>
      <c r="T62" s="26">
        <f t="shared" si="22"/>
        <v>0</v>
      </c>
      <c r="U62" s="26">
        <f t="shared" si="22"/>
        <v>26</v>
      </c>
      <c r="V62" s="26">
        <f t="shared" si="22"/>
        <v>19</v>
      </c>
      <c r="W62" s="26">
        <f t="shared" si="22"/>
        <v>17</v>
      </c>
      <c r="X62" s="204">
        <f t="shared" si="22"/>
        <v>4</v>
      </c>
      <c r="Y62" s="204">
        <f t="shared" si="22"/>
        <v>7</v>
      </c>
      <c r="Z62" s="13">
        <f t="shared" si="4"/>
        <v>73</v>
      </c>
    </row>
    <row r="63" spans="1:28" ht="36" x14ac:dyDescent="0.25">
      <c r="A63" s="17" t="s">
        <v>77</v>
      </c>
      <c r="B63" s="34" t="s">
        <v>110</v>
      </c>
      <c r="C63" s="18"/>
      <c r="D63" s="18" t="s">
        <v>170</v>
      </c>
      <c r="E63" s="18" t="s">
        <v>133</v>
      </c>
      <c r="F63" s="18"/>
      <c r="G63" s="19">
        <v>2</v>
      </c>
      <c r="H63" s="19">
        <v>1</v>
      </c>
      <c r="I63" s="19"/>
      <c r="J63" s="17">
        <v>80</v>
      </c>
      <c r="K63" s="20">
        <f>SUM(J63-N63)</f>
        <v>54</v>
      </c>
      <c r="L63" s="19"/>
      <c r="M63" s="19"/>
      <c r="N63" s="57">
        <v>26</v>
      </c>
      <c r="O63" s="32">
        <f t="shared" ref="O63:O64" si="23">SUM(N63-P63)</f>
        <v>16</v>
      </c>
      <c r="P63" s="19">
        <v>10</v>
      </c>
      <c r="Q63" s="19"/>
      <c r="R63" s="22"/>
      <c r="S63" s="22"/>
      <c r="T63" s="23"/>
      <c r="U63" s="23">
        <v>26</v>
      </c>
      <c r="V63" s="91">
        <v>14</v>
      </c>
      <c r="W63" s="91">
        <v>12</v>
      </c>
      <c r="X63" s="23"/>
      <c r="Y63" s="23"/>
      <c r="Z63">
        <f t="shared" si="4"/>
        <v>52</v>
      </c>
    </row>
    <row r="64" spans="1:28" ht="36" x14ac:dyDescent="0.25">
      <c r="A64" s="17" t="s">
        <v>78</v>
      </c>
      <c r="B64" s="34" t="s">
        <v>111</v>
      </c>
      <c r="C64" s="18"/>
      <c r="D64" s="18"/>
      <c r="E64" s="18" t="s">
        <v>169</v>
      </c>
      <c r="F64" s="18" t="s">
        <v>170</v>
      </c>
      <c r="G64" s="19">
        <v>3</v>
      </c>
      <c r="H64" s="19">
        <v>1</v>
      </c>
      <c r="I64" s="19"/>
      <c r="J64" s="17">
        <v>32</v>
      </c>
      <c r="K64" s="20">
        <f>SUM(J64-N64)</f>
        <v>21</v>
      </c>
      <c r="L64" s="19"/>
      <c r="M64" s="19"/>
      <c r="N64" s="57">
        <v>11</v>
      </c>
      <c r="O64" s="32">
        <f t="shared" si="23"/>
        <v>5</v>
      </c>
      <c r="P64" s="19">
        <v>6</v>
      </c>
      <c r="Q64" s="19"/>
      <c r="R64" s="22"/>
      <c r="S64" s="22"/>
      <c r="T64" s="23"/>
      <c r="U64" s="23"/>
      <c r="V64" s="91">
        <v>5</v>
      </c>
      <c r="W64" s="91">
        <v>5</v>
      </c>
      <c r="X64" s="23">
        <v>4</v>
      </c>
      <c r="Y64" s="23">
        <v>7</v>
      </c>
      <c r="Z64">
        <f t="shared" si="4"/>
        <v>21</v>
      </c>
    </row>
    <row r="65" spans="1:28" ht="18" x14ac:dyDescent="0.25">
      <c r="A65" s="17" t="s">
        <v>203</v>
      </c>
      <c r="B65" s="34" t="s">
        <v>107</v>
      </c>
      <c r="C65" s="18"/>
      <c r="D65" s="18"/>
      <c r="E65" s="18"/>
      <c r="F65" s="18" t="s">
        <v>174</v>
      </c>
      <c r="G65" s="19"/>
      <c r="H65" s="19"/>
      <c r="I65" s="19"/>
      <c r="J65" s="17">
        <v>36</v>
      </c>
      <c r="K65" s="20"/>
      <c r="L65" s="19">
        <v>36</v>
      </c>
      <c r="M65" s="19"/>
      <c r="N65" s="57"/>
      <c r="O65" s="28"/>
      <c r="P65" s="19"/>
      <c r="Q65" s="19"/>
      <c r="R65" s="22"/>
      <c r="S65" s="22"/>
      <c r="T65" s="23"/>
      <c r="U65" s="23"/>
      <c r="V65" s="91"/>
      <c r="W65" s="91"/>
      <c r="X65" s="23"/>
      <c r="Y65" s="23"/>
      <c r="Z65">
        <f t="shared" ref="Z65" si="24">SUM(R65:Y65)</f>
        <v>0</v>
      </c>
    </row>
    <row r="66" spans="1:28" ht="18" x14ac:dyDescent="0.25">
      <c r="A66" s="17" t="s">
        <v>142</v>
      </c>
      <c r="B66" s="37" t="s">
        <v>112</v>
      </c>
      <c r="C66" s="18"/>
      <c r="D66" s="18"/>
      <c r="E66" s="18"/>
      <c r="F66" s="18" t="s">
        <v>174</v>
      </c>
      <c r="G66" s="19"/>
      <c r="H66" s="19"/>
      <c r="I66" s="19"/>
      <c r="J66" s="17">
        <v>36</v>
      </c>
      <c r="K66" s="20"/>
      <c r="L66" s="19">
        <v>36</v>
      </c>
      <c r="M66" s="19"/>
      <c r="N66" s="57"/>
      <c r="O66" s="28"/>
      <c r="P66" s="19"/>
      <c r="Q66" s="19"/>
      <c r="R66" s="22"/>
      <c r="S66" s="22"/>
      <c r="T66" s="23"/>
      <c r="U66" s="23"/>
      <c r="V66" s="91"/>
      <c r="W66" s="91"/>
      <c r="X66" s="23"/>
      <c r="Y66" s="23"/>
      <c r="AB66">
        <f>SUM(J33:J34)</f>
        <v>66</v>
      </c>
    </row>
    <row r="67" spans="1:28" ht="18" x14ac:dyDescent="0.25">
      <c r="A67" s="17" t="s">
        <v>79</v>
      </c>
      <c r="B67" s="34" t="s">
        <v>108</v>
      </c>
      <c r="C67" s="18"/>
      <c r="D67" s="18"/>
      <c r="E67" s="18"/>
      <c r="F67" s="18" t="s">
        <v>175</v>
      </c>
      <c r="G67" s="19"/>
      <c r="H67" s="19"/>
      <c r="I67" s="19"/>
      <c r="J67" s="17">
        <v>12</v>
      </c>
      <c r="K67" s="20"/>
      <c r="L67" s="19"/>
      <c r="M67" s="19">
        <v>12</v>
      </c>
      <c r="N67" s="57"/>
      <c r="O67" s="28"/>
      <c r="P67" s="19"/>
      <c r="Q67" s="19"/>
      <c r="R67" s="22"/>
      <c r="S67" s="22"/>
      <c r="T67" s="23"/>
      <c r="U67" s="23"/>
      <c r="V67" s="91"/>
      <c r="W67" s="91"/>
      <c r="X67" s="23"/>
      <c r="Y67" s="23"/>
      <c r="Z67">
        <f t="shared" si="4"/>
        <v>0</v>
      </c>
      <c r="AB67">
        <f>SUM(J49:J55)</f>
        <v>762</v>
      </c>
    </row>
    <row r="68" spans="1:28" ht="41.25" customHeight="1" x14ac:dyDescent="0.25">
      <c r="A68" s="27" t="s">
        <v>80</v>
      </c>
      <c r="B68" s="38" t="s">
        <v>113</v>
      </c>
      <c r="C68" s="24"/>
      <c r="D68" s="24"/>
      <c r="E68" s="24" t="s">
        <v>179</v>
      </c>
      <c r="F68" s="26" t="s">
        <v>206</v>
      </c>
      <c r="G68" s="24"/>
      <c r="H68" s="26">
        <f>SUM(H69:H72)</f>
        <v>1</v>
      </c>
      <c r="I68" s="24"/>
      <c r="J68" s="26">
        <f>SUM(J69:J72)</f>
        <v>132</v>
      </c>
      <c r="K68" s="26">
        <f t="shared" ref="K68:Y68" si="25">SUM(K69:K72)</f>
        <v>26</v>
      </c>
      <c r="L68" s="26">
        <f t="shared" si="25"/>
        <v>72</v>
      </c>
      <c r="M68" s="26">
        <f t="shared" si="25"/>
        <v>10</v>
      </c>
      <c r="N68" s="26">
        <f t="shared" si="25"/>
        <v>24</v>
      </c>
      <c r="O68" s="26">
        <f t="shared" si="25"/>
        <v>8</v>
      </c>
      <c r="P68" s="26">
        <f t="shared" si="25"/>
        <v>16</v>
      </c>
      <c r="Q68" s="26">
        <f t="shared" si="25"/>
        <v>0</v>
      </c>
      <c r="R68" s="26">
        <f t="shared" si="25"/>
        <v>0</v>
      </c>
      <c r="S68" s="26">
        <f t="shared" si="25"/>
        <v>0</v>
      </c>
      <c r="T68" s="26">
        <f t="shared" si="25"/>
        <v>0</v>
      </c>
      <c r="U68" s="26">
        <f t="shared" si="25"/>
        <v>0</v>
      </c>
      <c r="V68" s="26">
        <f t="shared" si="25"/>
        <v>12</v>
      </c>
      <c r="W68" s="26">
        <f t="shared" si="25"/>
        <v>12</v>
      </c>
      <c r="X68" s="204">
        <f t="shared" si="25"/>
        <v>10</v>
      </c>
      <c r="Y68" s="204">
        <f t="shared" si="25"/>
        <v>14</v>
      </c>
      <c r="Z68">
        <f t="shared" si="4"/>
        <v>48</v>
      </c>
    </row>
    <row r="69" spans="1:28" ht="38.25" customHeight="1" x14ac:dyDescent="0.25">
      <c r="A69" s="17" t="s">
        <v>81</v>
      </c>
      <c r="B69" s="34" t="s">
        <v>171</v>
      </c>
      <c r="C69" s="18"/>
      <c r="D69" s="18"/>
      <c r="E69" s="18" t="s">
        <v>133</v>
      </c>
      <c r="F69" s="18" t="s">
        <v>170</v>
      </c>
      <c r="G69" s="19">
        <v>3</v>
      </c>
      <c r="H69" s="19">
        <v>1</v>
      </c>
      <c r="I69" s="19"/>
      <c r="J69" s="17">
        <v>50</v>
      </c>
      <c r="K69" s="20">
        <f>SUM(J69-N69)</f>
        <v>26</v>
      </c>
      <c r="L69" s="19"/>
      <c r="M69" s="19"/>
      <c r="N69" s="57">
        <v>24</v>
      </c>
      <c r="O69" s="32">
        <f t="shared" ref="O69" si="26">SUM(N69-P69)</f>
        <v>8</v>
      </c>
      <c r="P69" s="19">
        <v>16</v>
      </c>
      <c r="Q69" s="19"/>
      <c r="R69" s="22"/>
      <c r="S69" s="22"/>
      <c r="T69" s="23"/>
      <c r="U69" s="23"/>
      <c r="V69" s="91">
        <v>12</v>
      </c>
      <c r="W69" s="91">
        <v>12</v>
      </c>
      <c r="X69" s="23">
        <v>10</v>
      </c>
      <c r="Y69" s="23">
        <v>14</v>
      </c>
      <c r="Z69">
        <f t="shared" si="4"/>
        <v>48</v>
      </c>
      <c r="AB69">
        <f>SUM(AB66:AB68)</f>
        <v>828</v>
      </c>
    </row>
    <row r="70" spans="1:28" ht="18" x14ac:dyDescent="0.25">
      <c r="A70" s="17" t="s">
        <v>204</v>
      </c>
      <c r="B70" s="34" t="s">
        <v>107</v>
      </c>
      <c r="C70" s="18"/>
      <c r="D70" s="18"/>
      <c r="E70" s="18"/>
      <c r="F70" s="18" t="s">
        <v>174</v>
      </c>
      <c r="G70" s="19"/>
      <c r="H70" s="19"/>
      <c r="I70" s="19"/>
      <c r="J70" s="17">
        <v>36</v>
      </c>
      <c r="K70" s="20"/>
      <c r="L70" s="19">
        <v>36</v>
      </c>
      <c r="M70" s="19"/>
      <c r="N70" s="57"/>
      <c r="O70" s="28"/>
      <c r="P70" s="19"/>
      <c r="Q70" s="19"/>
      <c r="R70" s="22"/>
      <c r="S70" s="22"/>
      <c r="T70" s="23"/>
      <c r="U70" s="23"/>
      <c r="V70" s="91"/>
      <c r="W70" s="91"/>
      <c r="X70" s="23"/>
      <c r="Y70" s="23"/>
      <c r="Z70">
        <f t="shared" si="4"/>
        <v>0</v>
      </c>
    </row>
    <row r="71" spans="1:28" ht="30" customHeight="1" x14ac:dyDescent="0.25">
      <c r="A71" s="17" t="s">
        <v>143</v>
      </c>
      <c r="B71" s="37" t="s">
        <v>112</v>
      </c>
      <c r="C71" s="18"/>
      <c r="D71" s="18"/>
      <c r="E71" s="18"/>
      <c r="F71" s="18" t="s">
        <v>174</v>
      </c>
      <c r="G71" s="19"/>
      <c r="H71" s="19"/>
      <c r="I71" s="19"/>
      <c r="J71" s="17">
        <v>36</v>
      </c>
      <c r="K71" s="20"/>
      <c r="L71" s="19">
        <v>36</v>
      </c>
      <c r="M71" s="19"/>
      <c r="N71" s="57"/>
      <c r="O71" s="28"/>
      <c r="P71" s="19"/>
      <c r="Q71" s="19"/>
      <c r="R71" s="22"/>
      <c r="S71" s="22"/>
      <c r="T71" s="23"/>
      <c r="U71" s="23"/>
      <c r="V71" s="91"/>
      <c r="W71" s="91"/>
      <c r="X71" s="23"/>
      <c r="Y71" s="23"/>
    </row>
    <row r="72" spans="1:28" ht="18" x14ac:dyDescent="0.25">
      <c r="A72" s="17" t="s">
        <v>82</v>
      </c>
      <c r="B72" s="34" t="s">
        <v>108</v>
      </c>
      <c r="C72" s="18"/>
      <c r="D72" s="18"/>
      <c r="E72" s="18"/>
      <c r="F72" s="18" t="s">
        <v>175</v>
      </c>
      <c r="G72" s="19"/>
      <c r="H72" s="19"/>
      <c r="I72" s="19"/>
      <c r="J72" s="17">
        <v>10</v>
      </c>
      <c r="K72" s="20"/>
      <c r="L72" s="19"/>
      <c r="M72" s="19">
        <v>10</v>
      </c>
      <c r="N72" s="57"/>
      <c r="O72" s="28"/>
      <c r="P72" s="19"/>
      <c r="Q72" s="19"/>
      <c r="R72" s="22"/>
      <c r="S72" s="22"/>
      <c r="T72" s="23"/>
      <c r="U72" s="23"/>
      <c r="V72" s="91"/>
      <c r="W72" s="91"/>
      <c r="X72" s="23"/>
      <c r="Y72" s="23"/>
      <c r="Z72">
        <f t="shared" si="4"/>
        <v>0</v>
      </c>
    </row>
    <row r="73" spans="1:28" ht="42" x14ac:dyDescent="0.25">
      <c r="A73" s="27" t="s">
        <v>83</v>
      </c>
      <c r="B73" s="38" t="s">
        <v>114</v>
      </c>
      <c r="C73" s="24"/>
      <c r="D73" s="24"/>
      <c r="E73" s="24" t="s">
        <v>177</v>
      </c>
      <c r="F73" s="26" t="s">
        <v>207</v>
      </c>
      <c r="G73" s="24"/>
      <c r="H73" s="26">
        <f>SUM(H74:H78)</f>
        <v>0</v>
      </c>
      <c r="I73" s="24"/>
      <c r="J73" s="26">
        <f>SUM(J74:J78)</f>
        <v>230</v>
      </c>
      <c r="K73" s="26">
        <f t="shared" ref="K73:Y73" si="27">SUM(K74:K78)</f>
        <v>101</v>
      </c>
      <c r="L73" s="26">
        <f t="shared" si="27"/>
        <v>72</v>
      </c>
      <c r="M73" s="26">
        <f t="shared" si="27"/>
        <v>9</v>
      </c>
      <c r="N73" s="26">
        <f t="shared" si="27"/>
        <v>48</v>
      </c>
      <c r="O73" s="26">
        <f t="shared" si="27"/>
        <v>28</v>
      </c>
      <c r="P73" s="26">
        <f t="shared" si="27"/>
        <v>16</v>
      </c>
      <c r="Q73" s="26">
        <f t="shared" si="27"/>
        <v>4</v>
      </c>
      <c r="R73" s="26">
        <f t="shared" si="27"/>
        <v>0</v>
      </c>
      <c r="S73" s="26">
        <f t="shared" si="27"/>
        <v>0</v>
      </c>
      <c r="T73" s="26">
        <f t="shared" si="27"/>
        <v>0</v>
      </c>
      <c r="U73" s="26">
        <f t="shared" si="27"/>
        <v>0</v>
      </c>
      <c r="V73" s="26">
        <f t="shared" si="27"/>
        <v>23</v>
      </c>
      <c r="W73" s="26">
        <f t="shared" si="27"/>
        <v>25</v>
      </c>
      <c r="X73" s="204">
        <f t="shared" si="27"/>
        <v>12</v>
      </c>
      <c r="Y73" s="204">
        <f t="shared" si="27"/>
        <v>38</v>
      </c>
      <c r="Z73">
        <f t="shared" si="4"/>
        <v>98</v>
      </c>
    </row>
    <row r="74" spans="1:28" ht="18" x14ac:dyDescent="0.25">
      <c r="A74" s="17" t="s">
        <v>84</v>
      </c>
      <c r="B74" s="34" t="s">
        <v>115</v>
      </c>
      <c r="C74" s="18"/>
      <c r="D74" s="18"/>
      <c r="E74" s="18" t="s">
        <v>133</v>
      </c>
      <c r="F74" s="18" t="s">
        <v>176</v>
      </c>
      <c r="G74" s="19"/>
      <c r="H74" s="19"/>
      <c r="I74" s="19"/>
      <c r="J74" s="17">
        <v>64</v>
      </c>
      <c r="K74" s="20">
        <f>SUM(J74-N74)</f>
        <v>42</v>
      </c>
      <c r="L74" s="19"/>
      <c r="M74" s="19"/>
      <c r="N74" s="57">
        <v>22</v>
      </c>
      <c r="O74" s="32">
        <f>SUM(N74-P74-Q74)</f>
        <v>12</v>
      </c>
      <c r="P74" s="19">
        <v>8</v>
      </c>
      <c r="Q74" s="19">
        <v>2</v>
      </c>
      <c r="R74" s="22"/>
      <c r="S74" s="22"/>
      <c r="T74" s="23"/>
      <c r="U74" s="23"/>
      <c r="V74" s="91">
        <v>11</v>
      </c>
      <c r="W74" s="91">
        <v>11</v>
      </c>
      <c r="X74" s="23">
        <v>6</v>
      </c>
      <c r="Y74" s="23">
        <v>16</v>
      </c>
      <c r="Z74">
        <f t="shared" si="4"/>
        <v>44</v>
      </c>
    </row>
    <row r="75" spans="1:28" ht="18" x14ac:dyDescent="0.25">
      <c r="A75" s="17" t="s">
        <v>85</v>
      </c>
      <c r="B75" s="34" t="s">
        <v>116</v>
      </c>
      <c r="C75" s="18"/>
      <c r="D75" s="18"/>
      <c r="E75" s="18" t="s">
        <v>133</v>
      </c>
      <c r="F75" s="18" t="s">
        <v>176</v>
      </c>
      <c r="G75" s="19"/>
      <c r="H75" s="19"/>
      <c r="I75" s="19"/>
      <c r="J75" s="17">
        <v>85</v>
      </c>
      <c r="K75" s="20">
        <f>SUM(J75-N75)</f>
        <v>59</v>
      </c>
      <c r="L75" s="19"/>
      <c r="M75" s="19"/>
      <c r="N75" s="57">
        <v>26</v>
      </c>
      <c r="O75" s="32">
        <f>SUM(N75-P75-Q75)</f>
        <v>16</v>
      </c>
      <c r="P75" s="19">
        <v>8</v>
      </c>
      <c r="Q75" s="19">
        <v>2</v>
      </c>
      <c r="R75" s="22"/>
      <c r="S75" s="22"/>
      <c r="T75" s="23"/>
      <c r="U75" s="23"/>
      <c r="V75" s="91">
        <v>12</v>
      </c>
      <c r="W75" s="91">
        <v>14</v>
      </c>
      <c r="X75" s="23">
        <v>6</v>
      </c>
      <c r="Y75" s="23">
        <v>22</v>
      </c>
      <c r="Z75">
        <f t="shared" si="4"/>
        <v>54</v>
      </c>
    </row>
    <row r="76" spans="1:28" ht="18" x14ac:dyDescent="0.25">
      <c r="A76" s="17" t="s">
        <v>209</v>
      </c>
      <c r="B76" s="34" t="s">
        <v>107</v>
      </c>
      <c r="C76" s="18"/>
      <c r="D76" s="18"/>
      <c r="E76" s="18"/>
      <c r="F76" s="18" t="s">
        <v>174</v>
      </c>
      <c r="G76" s="19"/>
      <c r="H76" s="19"/>
      <c r="I76" s="19"/>
      <c r="J76" s="17">
        <v>36</v>
      </c>
      <c r="K76" s="20"/>
      <c r="L76" s="19">
        <v>36</v>
      </c>
      <c r="M76" s="19"/>
      <c r="N76" s="57"/>
      <c r="O76" s="28"/>
      <c r="P76" s="19"/>
      <c r="Q76" s="19"/>
      <c r="R76" s="22"/>
      <c r="S76" s="22"/>
      <c r="T76" s="23"/>
      <c r="U76" s="23"/>
      <c r="V76" s="91"/>
      <c r="W76" s="91"/>
      <c r="X76" s="23"/>
      <c r="Y76" s="23"/>
      <c r="Z76">
        <f t="shared" ref="Z76" si="28">SUM(R76:Y76)</f>
        <v>0</v>
      </c>
    </row>
    <row r="77" spans="1:28" ht="30" customHeight="1" x14ac:dyDescent="0.25">
      <c r="A77" s="17" t="s">
        <v>144</v>
      </c>
      <c r="B77" s="37" t="s">
        <v>112</v>
      </c>
      <c r="C77" s="18"/>
      <c r="D77" s="18"/>
      <c r="E77" s="18"/>
      <c r="F77" s="18" t="s">
        <v>174</v>
      </c>
      <c r="G77" s="19"/>
      <c r="H77" s="19"/>
      <c r="I77" s="19"/>
      <c r="J77" s="17">
        <v>36</v>
      </c>
      <c r="K77" s="20"/>
      <c r="L77" s="19">
        <v>36</v>
      </c>
      <c r="M77" s="19"/>
      <c r="N77" s="57"/>
      <c r="O77" s="28"/>
      <c r="P77" s="19"/>
      <c r="Q77" s="19"/>
      <c r="R77" s="22"/>
      <c r="S77" s="22"/>
      <c r="T77" s="23"/>
      <c r="U77" s="23"/>
      <c r="V77" s="91"/>
      <c r="W77" s="91"/>
      <c r="X77" s="23"/>
      <c r="Y77" s="23"/>
    </row>
    <row r="78" spans="1:28" ht="18" x14ac:dyDescent="0.25">
      <c r="A78" s="17" t="s">
        <v>86</v>
      </c>
      <c r="B78" s="34" t="s">
        <v>108</v>
      </c>
      <c r="C78" s="18"/>
      <c r="D78" s="18"/>
      <c r="E78" s="18"/>
      <c r="F78" s="18" t="s">
        <v>175</v>
      </c>
      <c r="G78" s="19"/>
      <c r="H78" s="19"/>
      <c r="I78" s="19"/>
      <c r="J78" s="17">
        <v>9</v>
      </c>
      <c r="K78" s="20"/>
      <c r="L78" s="19"/>
      <c r="M78" s="19">
        <v>9</v>
      </c>
      <c r="N78" s="57"/>
      <c r="O78" s="28"/>
      <c r="P78" s="19"/>
      <c r="Q78" s="19"/>
      <c r="R78" s="22"/>
      <c r="S78" s="22"/>
      <c r="T78" s="23"/>
      <c r="U78" s="23"/>
      <c r="V78" s="91"/>
      <c r="W78" s="91"/>
      <c r="X78" s="23"/>
      <c r="Y78" s="23"/>
      <c r="Z78">
        <f t="shared" si="4"/>
        <v>0</v>
      </c>
    </row>
    <row r="79" spans="1:28" ht="39.75" customHeight="1" x14ac:dyDescent="0.25">
      <c r="A79" s="27" t="s">
        <v>87</v>
      </c>
      <c r="B79" s="38" t="s">
        <v>117</v>
      </c>
      <c r="C79" s="24"/>
      <c r="D79" s="24"/>
      <c r="E79" s="24" t="s">
        <v>179</v>
      </c>
      <c r="F79" s="26" t="s">
        <v>206</v>
      </c>
      <c r="G79" s="24"/>
      <c r="H79" s="26">
        <f>SUM(H80:H83)</f>
        <v>1</v>
      </c>
      <c r="I79" s="24"/>
      <c r="J79" s="26">
        <f>SUM(J80:J83)</f>
        <v>150</v>
      </c>
      <c r="K79" s="26">
        <f t="shared" ref="K79:Y79" si="29">SUM(K80:K83)</f>
        <v>44</v>
      </c>
      <c r="L79" s="26">
        <f>SUM(L80:L83)</f>
        <v>72</v>
      </c>
      <c r="M79" s="26">
        <f>SUM(M80:M83)</f>
        <v>12</v>
      </c>
      <c r="N79" s="26">
        <f t="shared" si="29"/>
        <v>22</v>
      </c>
      <c r="O79" s="26">
        <f t="shared" si="29"/>
        <v>10</v>
      </c>
      <c r="P79" s="26">
        <f t="shared" si="29"/>
        <v>12</v>
      </c>
      <c r="Q79" s="26">
        <f t="shared" si="29"/>
        <v>0</v>
      </c>
      <c r="R79" s="26">
        <f t="shared" si="29"/>
        <v>0</v>
      </c>
      <c r="S79" s="26">
        <f t="shared" si="29"/>
        <v>0</v>
      </c>
      <c r="T79" s="26">
        <f t="shared" si="29"/>
        <v>0</v>
      </c>
      <c r="U79" s="26">
        <f t="shared" si="29"/>
        <v>0</v>
      </c>
      <c r="V79" s="26">
        <f t="shared" si="29"/>
        <v>10</v>
      </c>
      <c r="W79" s="26">
        <f t="shared" si="29"/>
        <v>12</v>
      </c>
      <c r="X79" s="204">
        <f t="shared" si="29"/>
        <v>8</v>
      </c>
      <c r="Y79" s="204">
        <f t="shared" si="29"/>
        <v>14</v>
      </c>
      <c r="Z79">
        <f t="shared" si="4"/>
        <v>44</v>
      </c>
    </row>
    <row r="80" spans="1:28" ht="18" x14ac:dyDescent="0.25">
      <c r="A80" s="17" t="s">
        <v>88</v>
      </c>
      <c r="B80" s="34" t="s">
        <v>118</v>
      </c>
      <c r="C80" s="18"/>
      <c r="D80" s="18"/>
      <c r="E80" s="18" t="s">
        <v>133</v>
      </c>
      <c r="F80" s="18" t="s">
        <v>170</v>
      </c>
      <c r="G80" s="19">
        <v>3</v>
      </c>
      <c r="H80" s="19">
        <v>1</v>
      </c>
      <c r="I80" s="19"/>
      <c r="J80" s="17">
        <v>66</v>
      </c>
      <c r="K80" s="20">
        <f>SUM(J80-N80)</f>
        <v>44</v>
      </c>
      <c r="L80" s="19"/>
      <c r="M80" s="19"/>
      <c r="N80" s="57">
        <v>22</v>
      </c>
      <c r="O80" s="32">
        <f t="shared" ref="O80" si="30">SUM(N80-P80)</f>
        <v>10</v>
      </c>
      <c r="P80" s="19">
        <v>12</v>
      </c>
      <c r="Q80" s="19"/>
      <c r="R80" s="22"/>
      <c r="S80" s="22"/>
      <c r="T80" s="23"/>
      <c r="U80" s="23"/>
      <c r="V80" s="91">
        <v>10</v>
      </c>
      <c r="W80" s="91">
        <v>12</v>
      </c>
      <c r="X80" s="23">
        <v>8</v>
      </c>
      <c r="Y80" s="23">
        <v>14</v>
      </c>
      <c r="Z80">
        <f t="shared" si="4"/>
        <v>44</v>
      </c>
    </row>
    <row r="81" spans="1:26" ht="18" x14ac:dyDescent="0.25">
      <c r="A81" s="17" t="s">
        <v>145</v>
      </c>
      <c r="B81" s="34" t="s">
        <v>107</v>
      </c>
      <c r="C81" s="18"/>
      <c r="D81" s="18"/>
      <c r="E81" s="18"/>
      <c r="F81" s="18" t="s">
        <v>174</v>
      </c>
      <c r="G81" s="19"/>
      <c r="H81" s="19"/>
      <c r="I81" s="19"/>
      <c r="J81" s="17">
        <v>36</v>
      </c>
      <c r="K81" s="20"/>
      <c r="L81" s="19">
        <v>36</v>
      </c>
      <c r="M81" s="19"/>
      <c r="N81" s="57"/>
      <c r="O81" s="28"/>
      <c r="P81" s="19"/>
      <c r="Q81" s="19"/>
      <c r="R81" s="22"/>
      <c r="S81" s="22"/>
      <c r="T81" s="23"/>
      <c r="U81" s="23"/>
      <c r="V81" s="91"/>
      <c r="W81" s="91"/>
      <c r="X81" s="23"/>
      <c r="Y81" s="23"/>
      <c r="Z81">
        <f t="shared" si="4"/>
        <v>0</v>
      </c>
    </row>
    <row r="82" spans="1:26" ht="30" customHeight="1" x14ac:dyDescent="0.25">
      <c r="A82" s="17" t="s">
        <v>205</v>
      </c>
      <c r="B82" s="37" t="s">
        <v>112</v>
      </c>
      <c r="C82" s="18"/>
      <c r="D82" s="18"/>
      <c r="E82" s="18"/>
      <c r="F82" s="18" t="s">
        <v>174</v>
      </c>
      <c r="G82" s="19"/>
      <c r="H82" s="19"/>
      <c r="I82" s="19"/>
      <c r="J82" s="17">
        <v>36</v>
      </c>
      <c r="K82" s="20"/>
      <c r="L82" s="19">
        <v>36</v>
      </c>
      <c r="M82" s="19"/>
      <c r="N82" s="57"/>
      <c r="O82" s="28"/>
      <c r="P82" s="19"/>
      <c r="Q82" s="19"/>
      <c r="R82" s="22"/>
      <c r="S82" s="22"/>
      <c r="T82" s="23"/>
      <c r="U82" s="23"/>
      <c r="V82" s="91"/>
      <c r="W82" s="91"/>
      <c r="X82" s="23"/>
      <c r="Y82" s="23"/>
    </row>
    <row r="83" spans="1:26" ht="18" x14ac:dyDescent="0.25">
      <c r="A83" s="17" t="s">
        <v>89</v>
      </c>
      <c r="B83" s="34" t="s">
        <v>108</v>
      </c>
      <c r="C83" s="18"/>
      <c r="D83" s="18"/>
      <c r="E83" s="18"/>
      <c r="F83" s="18" t="s">
        <v>175</v>
      </c>
      <c r="G83" s="19"/>
      <c r="H83" s="19"/>
      <c r="I83" s="19"/>
      <c r="J83" s="17">
        <v>12</v>
      </c>
      <c r="K83" s="20"/>
      <c r="L83" s="19"/>
      <c r="M83" s="19">
        <v>12</v>
      </c>
      <c r="N83" s="57"/>
      <c r="O83" s="28"/>
      <c r="P83" s="19"/>
      <c r="Q83" s="19"/>
      <c r="R83" s="22"/>
      <c r="S83" s="22"/>
      <c r="T83" s="23"/>
      <c r="U83" s="23"/>
      <c r="V83" s="91"/>
      <c r="W83" s="91"/>
      <c r="X83" s="23"/>
      <c r="Y83" s="23"/>
      <c r="Z83">
        <f t="shared" si="4"/>
        <v>0</v>
      </c>
    </row>
    <row r="84" spans="1:26" ht="18" x14ac:dyDescent="0.25">
      <c r="A84" s="26" t="s">
        <v>90</v>
      </c>
      <c r="B84" s="35" t="s">
        <v>119</v>
      </c>
      <c r="C84" s="24"/>
      <c r="D84" s="24"/>
      <c r="E84" s="24"/>
      <c r="F84" s="24" t="s">
        <v>170</v>
      </c>
      <c r="G84" s="24"/>
      <c r="H84" s="24"/>
      <c r="I84" s="24"/>
      <c r="J84" s="24">
        <v>144</v>
      </c>
      <c r="K84" s="24"/>
      <c r="L84" s="24">
        <v>144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05"/>
      <c r="Y84" s="205"/>
      <c r="Z84">
        <f t="shared" si="4"/>
        <v>0</v>
      </c>
    </row>
    <row r="85" spans="1:26" ht="67.5" customHeight="1" x14ac:dyDescent="0.25">
      <c r="A85" s="42"/>
      <c r="B85" s="43" t="s">
        <v>146</v>
      </c>
      <c r="C85" s="42" t="s">
        <v>181</v>
      </c>
      <c r="D85" s="42" t="s">
        <v>186</v>
      </c>
      <c r="E85" s="42" t="s">
        <v>251</v>
      </c>
      <c r="F85" s="42" t="s">
        <v>188</v>
      </c>
      <c r="G85" s="29"/>
      <c r="H85" s="25">
        <f>SUM(H10,H26,H35,H38,H56)</f>
        <v>19</v>
      </c>
      <c r="I85" s="29"/>
      <c r="J85" s="25">
        <f>SUM(J10,J26,J35,J38,J56)</f>
        <v>4248</v>
      </c>
      <c r="K85" s="25">
        <f t="shared" ref="K85:Y85" si="31">SUM(K10,K26,K35,K38,K56)</f>
        <v>2923.5</v>
      </c>
      <c r="L85" s="25">
        <f t="shared" si="31"/>
        <v>504</v>
      </c>
      <c r="M85" s="25">
        <f t="shared" si="31"/>
        <v>55</v>
      </c>
      <c r="N85" s="25">
        <f t="shared" si="31"/>
        <v>765</v>
      </c>
      <c r="O85" s="25">
        <f t="shared" si="31"/>
        <v>410</v>
      </c>
      <c r="P85" s="25">
        <f t="shared" si="31"/>
        <v>351</v>
      </c>
      <c r="Q85" s="25">
        <f t="shared" si="31"/>
        <v>4</v>
      </c>
      <c r="R85" s="25">
        <f t="shared" si="31"/>
        <v>110</v>
      </c>
      <c r="S85" s="25">
        <f t="shared" si="31"/>
        <v>142</v>
      </c>
      <c r="T85" s="25">
        <f t="shared" si="31"/>
        <v>133</v>
      </c>
      <c r="U85" s="25">
        <f t="shared" si="31"/>
        <v>187</v>
      </c>
      <c r="V85" s="25">
        <f t="shared" si="31"/>
        <v>78</v>
      </c>
      <c r="W85" s="25">
        <f t="shared" si="31"/>
        <v>115</v>
      </c>
      <c r="X85" s="25">
        <f t="shared" si="31"/>
        <v>57</v>
      </c>
      <c r="Y85" s="25">
        <f t="shared" si="31"/>
        <v>105</v>
      </c>
      <c r="Z85" s="16">
        <f>SUM(R85:Y85)</f>
        <v>927</v>
      </c>
    </row>
    <row r="86" spans="1:26" ht="36" x14ac:dyDescent="0.25">
      <c r="A86" s="19" t="s">
        <v>91</v>
      </c>
      <c r="B86" s="34" t="s">
        <v>120</v>
      </c>
      <c r="C86" s="19"/>
      <c r="D86" s="19"/>
      <c r="E86" s="19"/>
      <c r="F86" s="19"/>
      <c r="G86" s="19"/>
      <c r="H86" s="19"/>
      <c r="I86" s="19"/>
      <c r="J86" s="19">
        <v>216</v>
      </c>
      <c r="K86" s="19"/>
      <c r="L86" s="19"/>
      <c r="M86" s="19"/>
      <c r="N86" s="28"/>
      <c r="O86" s="28"/>
      <c r="P86" s="19"/>
      <c r="Q86" s="19"/>
      <c r="R86" s="19"/>
      <c r="S86" s="19"/>
      <c r="T86" s="19"/>
      <c r="U86" s="19"/>
      <c r="V86" s="19"/>
      <c r="W86" s="19"/>
      <c r="X86" s="19"/>
      <c r="Y86" s="19" t="s">
        <v>168</v>
      </c>
    </row>
    <row r="87" spans="1:26" ht="21" customHeight="1" x14ac:dyDescent="0.25">
      <c r="A87" s="52"/>
      <c r="B87" s="34" t="s">
        <v>192</v>
      </c>
      <c r="C87" s="52"/>
      <c r="D87" s="52"/>
      <c r="E87" s="52"/>
      <c r="F87" s="52"/>
      <c r="G87" s="53"/>
      <c r="H87" s="54"/>
      <c r="I87" s="53"/>
      <c r="J87" s="28">
        <v>828</v>
      </c>
      <c r="K87" s="54"/>
      <c r="L87" s="54"/>
      <c r="M87" s="54"/>
      <c r="N87" s="28">
        <v>232</v>
      </c>
      <c r="O87" s="28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6"/>
    </row>
    <row r="88" spans="1:26" ht="21" customHeight="1" x14ac:dyDescent="0.25">
      <c r="A88" s="52"/>
      <c r="B88" s="34" t="s">
        <v>194</v>
      </c>
      <c r="C88" s="52"/>
      <c r="D88" s="52"/>
      <c r="E88" s="52"/>
      <c r="F88" s="52"/>
      <c r="G88" s="53"/>
      <c r="H88" s="54"/>
      <c r="I88" s="53"/>
      <c r="J88" s="28">
        <v>1908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6"/>
    </row>
    <row r="89" spans="1:26" ht="39" customHeight="1" x14ac:dyDescent="0.25">
      <c r="A89" s="52"/>
      <c r="B89" s="34" t="s">
        <v>195</v>
      </c>
      <c r="C89" s="52"/>
      <c r="D89" s="52"/>
      <c r="E89" s="52"/>
      <c r="F89" s="52"/>
      <c r="G89" s="53"/>
      <c r="H89" s="54"/>
      <c r="I89" s="53"/>
      <c r="J89" s="28">
        <v>2952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6"/>
    </row>
    <row r="90" spans="1:26" ht="18" x14ac:dyDescent="0.25">
      <c r="A90" s="19"/>
      <c r="B90" s="34" t="s">
        <v>147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 t="s">
        <v>196</v>
      </c>
    </row>
    <row r="91" spans="1:26" ht="18" x14ac:dyDescent="0.25">
      <c r="A91" s="19"/>
      <c r="B91" s="34" t="s">
        <v>148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 t="s">
        <v>196</v>
      </c>
    </row>
    <row r="92" spans="1:26" ht="24" customHeight="1" x14ac:dyDescent="0.25">
      <c r="A92" s="163" t="s">
        <v>201</v>
      </c>
      <c r="B92" s="164"/>
      <c r="C92" s="164"/>
      <c r="D92" s="164"/>
      <c r="E92" s="164"/>
      <c r="F92" s="164"/>
      <c r="G92" s="164"/>
      <c r="H92" s="164"/>
      <c r="I92" s="165"/>
      <c r="J92" s="162" t="s">
        <v>146</v>
      </c>
      <c r="K92" s="46">
        <f>SUM(R92:Y92)</f>
        <v>44</v>
      </c>
      <c r="L92" s="153" t="s">
        <v>149</v>
      </c>
      <c r="M92" s="154"/>
      <c r="N92" s="154"/>
      <c r="O92" s="154"/>
      <c r="P92" s="154"/>
      <c r="Q92" s="155"/>
      <c r="R92" s="158">
        <v>13</v>
      </c>
      <c r="S92" s="159"/>
      <c r="T92" s="158">
        <v>11</v>
      </c>
      <c r="U92" s="159"/>
      <c r="V92" s="158">
        <v>7</v>
      </c>
      <c r="W92" s="159"/>
      <c r="X92" s="158">
        <v>13</v>
      </c>
      <c r="Y92" s="159"/>
    </row>
    <row r="93" spans="1:26" ht="21" customHeight="1" x14ac:dyDescent="0.3">
      <c r="A93" s="166"/>
      <c r="B93" s="167"/>
      <c r="C93" s="167"/>
      <c r="D93" s="167"/>
      <c r="E93" s="167"/>
      <c r="F93" s="167"/>
      <c r="G93" s="167"/>
      <c r="H93" s="167"/>
      <c r="I93" s="168"/>
      <c r="J93" s="162"/>
      <c r="K93" s="46">
        <f t="shared" ref="K93:K102" si="32">SUM(R93:Y93)</f>
        <v>1</v>
      </c>
      <c r="L93" s="153" t="s">
        <v>156</v>
      </c>
      <c r="M93" s="154"/>
      <c r="N93" s="154"/>
      <c r="O93" s="154"/>
      <c r="P93" s="154"/>
      <c r="Q93" s="155"/>
      <c r="R93" s="160"/>
      <c r="S93" s="161"/>
      <c r="T93" s="160"/>
      <c r="U93" s="161"/>
      <c r="V93" s="200"/>
      <c r="W93" s="200"/>
      <c r="X93" s="160">
        <v>1</v>
      </c>
      <c r="Y93" s="161"/>
    </row>
    <row r="94" spans="1:26" ht="18" customHeight="1" x14ac:dyDescent="0.3">
      <c r="A94" s="166"/>
      <c r="B94" s="167"/>
      <c r="C94" s="167"/>
      <c r="D94" s="167"/>
      <c r="E94" s="167"/>
      <c r="F94" s="167"/>
      <c r="G94" s="167"/>
      <c r="H94" s="167"/>
      <c r="I94" s="168"/>
      <c r="J94" s="162"/>
      <c r="K94" s="46">
        <f t="shared" si="32"/>
        <v>180</v>
      </c>
      <c r="L94" s="153" t="s">
        <v>150</v>
      </c>
      <c r="M94" s="154"/>
      <c r="N94" s="154"/>
      <c r="O94" s="154"/>
      <c r="P94" s="154"/>
      <c r="Q94" s="155"/>
      <c r="R94" s="44"/>
      <c r="S94" s="44"/>
      <c r="T94" s="44"/>
      <c r="U94" s="44"/>
      <c r="V94" s="44"/>
      <c r="W94" s="44"/>
      <c r="X94" s="45">
        <v>180</v>
      </c>
      <c r="Y94" s="44"/>
    </row>
    <row r="95" spans="1:26" ht="31.5" customHeight="1" x14ac:dyDescent="0.3">
      <c r="A95" s="166"/>
      <c r="B95" s="167"/>
      <c r="C95" s="167"/>
      <c r="D95" s="167"/>
      <c r="E95" s="167"/>
      <c r="F95" s="167"/>
      <c r="G95" s="167"/>
      <c r="H95" s="167"/>
      <c r="I95" s="168"/>
      <c r="J95" s="162"/>
      <c r="K95" s="46">
        <f t="shared" si="32"/>
        <v>180</v>
      </c>
      <c r="L95" s="153" t="s">
        <v>152</v>
      </c>
      <c r="M95" s="154"/>
      <c r="N95" s="154"/>
      <c r="O95" s="154"/>
      <c r="P95" s="154"/>
      <c r="Q95" s="155"/>
      <c r="R95" s="44"/>
      <c r="S95" s="44"/>
      <c r="T95" s="44"/>
      <c r="U95" s="44"/>
      <c r="V95" s="44"/>
      <c r="W95" s="44"/>
      <c r="X95" s="44"/>
      <c r="Y95" s="45">
        <v>180</v>
      </c>
    </row>
    <row r="96" spans="1:26" s="14" customFormat="1" ht="22.5" customHeight="1" x14ac:dyDescent="0.25">
      <c r="A96" s="166"/>
      <c r="B96" s="167"/>
      <c r="C96" s="167"/>
      <c r="D96" s="167"/>
      <c r="E96" s="167"/>
      <c r="F96" s="167"/>
      <c r="G96" s="167"/>
      <c r="H96" s="167"/>
      <c r="I96" s="168"/>
      <c r="J96" s="162"/>
      <c r="K96" s="46">
        <f t="shared" si="32"/>
        <v>144</v>
      </c>
      <c r="L96" s="153" t="s">
        <v>153</v>
      </c>
      <c r="M96" s="154"/>
      <c r="N96" s="154"/>
      <c r="O96" s="154"/>
      <c r="P96" s="154"/>
      <c r="Q96" s="155"/>
      <c r="R96" s="45"/>
      <c r="S96" s="45"/>
      <c r="T96" s="45"/>
      <c r="U96" s="45"/>
      <c r="V96" s="45"/>
      <c r="W96" s="45"/>
      <c r="X96" s="45"/>
      <c r="Y96" s="45">
        <v>144</v>
      </c>
    </row>
    <row r="97" spans="1:25" s="14" customFormat="1" ht="32.25" customHeight="1" x14ac:dyDescent="0.25">
      <c r="A97" s="166"/>
      <c r="B97" s="167"/>
      <c r="C97" s="167"/>
      <c r="D97" s="167"/>
      <c r="E97" s="167"/>
      <c r="F97" s="167"/>
      <c r="G97" s="167"/>
      <c r="H97" s="167"/>
      <c r="I97" s="168"/>
      <c r="J97" s="162"/>
      <c r="K97" s="46">
        <f t="shared" si="32"/>
        <v>26</v>
      </c>
      <c r="L97" s="153" t="s">
        <v>154</v>
      </c>
      <c r="M97" s="154"/>
      <c r="N97" s="154"/>
      <c r="O97" s="154"/>
      <c r="P97" s="154"/>
      <c r="Q97" s="155"/>
      <c r="R97" s="156">
        <v>8</v>
      </c>
      <c r="S97" s="157"/>
      <c r="T97" s="156">
        <v>4</v>
      </c>
      <c r="U97" s="157"/>
      <c r="V97" s="156">
        <v>6</v>
      </c>
      <c r="W97" s="157"/>
      <c r="X97" s="156">
        <v>8</v>
      </c>
      <c r="Y97" s="157"/>
    </row>
    <row r="98" spans="1:25" s="14" customFormat="1" ht="17.25" customHeight="1" x14ac:dyDescent="0.25">
      <c r="A98" s="169"/>
      <c r="B98" s="170"/>
      <c r="C98" s="170"/>
      <c r="D98" s="170"/>
      <c r="E98" s="170"/>
      <c r="F98" s="170"/>
      <c r="G98" s="170"/>
      <c r="H98" s="170"/>
      <c r="I98" s="171"/>
      <c r="J98" s="162"/>
      <c r="K98" s="46">
        <f t="shared" si="32"/>
        <v>9</v>
      </c>
      <c r="L98" s="153" t="s">
        <v>155</v>
      </c>
      <c r="M98" s="154"/>
      <c r="N98" s="154"/>
      <c r="O98" s="154"/>
      <c r="P98" s="154"/>
      <c r="Q98" s="155"/>
      <c r="R98" s="156">
        <v>1</v>
      </c>
      <c r="S98" s="157"/>
      <c r="T98" s="156">
        <v>2</v>
      </c>
      <c r="U98" s="157"/>
      <c r="V98" s="201"/>
      <c r="W98" s="201"/>
      <c r="X98" s="156">
        <v>6</v>
      </c>
      <c r="Y98" s="157"/>
    </row>
    <row r="99" spans="1:25" s="14" customFormat="1" ht="16.5" customHeight="1" x14ac:dyDescent="0.25">
      <c r="A99" s="163" t="s">
        <v>210</v>
      </c>
      <c r="B99" s="164"/>
      <c r="C99" s="164"/>
      <c r="D99" s="164"/>
      <c r="E99" s="164"/>
      <c r="F99" s="164"/>
      <c r="G99" s="164"/>
      <c r="H99" s="164"/>
      <c r="I99" s="165"/>
      <c r="J99" s="162"/>
      <c r="K99" s="46">
        <f t="shared" si="32"/>
        <v>11</v>
      </c>
      <c r="L99" s="153" t="s">
        <v>151</v>
      </c>
      <c r="M99" s="154"/>
      <c r="N99" s="154"/>
      <c r="O99" s="154"/>
      <c r="P99" s="154"/>
      <c r="Q99" s="155"/>
      <c r="R99" s="156">
        <v>4</v>
      </c>
      <c r="S99" s="157"/>
      <c r="T99" s="156">
        <v>4</v>
      </c>
      <c r="U99" s="157"/>
      <c r="V99" s="156">
        <v>1</v>
      </c>
      <c r="W99" s="157"/>
      <c r="X99" s="156">
        <v>2</v>
      </c>
      <c r="Y99" s="157"/>
    </row>
    <row r="100" spans="1:25" ht="18.75" x14ac:dyDescent="0.25">
      <c r="A100" s="166"/>
      <c r="B100" s="167"/>
      <c r="C100" s="167"/>
      <c r="D100" s="167"/>
      <c r="E100" s="167"/>
      <c r="F100" s="167"/>
      <c r="G100" s="167"/>
      <c r="H100" s="167"/>
      <c r="I100" s="168"/>
      <c r="J100" s="162"/>
      <c r="K100" s="46">
        <f t="shared" si="32"/>
        <v>2</v>
      </c>
      <c r="L100" s="153" t="s">
        <v>157</v>
      </c>
      <c r="M100" s="154"/>
      <c r="N100" s="154"/>
      <c r="O100" s="154"/>
      <c r="P100" s="154"/>
      <c r="Q100" s="155"/>
      <c r="R100" s="156"/>
      <c r="S100" s="157"/>
      <c r="T100" s="156"/>
      <c r="U100" s="157"/>
      <c r="V100" s="201"/>
      <c r="W100" s="201"/>
      <c r="X100" s="156">
        <v>2</v>
      </c>
      <c r="Y100" s="157"/>
    </row>
    <row r="101" spans="1:25" ht="18.75" x14ac:dyDescent="0.25">
      <c r="A101" s="166"/>
      <c r="B101" s="167"/>
      <c r="C101" s="167"/>
      <c r="D101" s="167"/>
      <c r="E101" s="167"/>
      <c r="F101" s="167"/>
      <c r="G101" s="167"/>
      <c r="H101" s="167"/>
      <c r="I101" s="168"/>
      <c r="J101" s="162"/>
      <c r="K101" s="46">
        <f t="shared" ref="K101" si="33">SUM(R101:Y101)</f>
        <v>19</v>
      </c>
      <c r="L101" s="153" t="s">
        <v>158</v>
      </c>
      <c r="M101" s="154"/>
      <c r="N101" s="154"/>
      <c r="O101" s="154"/>
      <c r="P101" s="154"/>
      <c r="Q101" s="155"/>
      <c r="R101" s="156">
        <v>6</v>
      </c>
      <c r="S101" s="157"/>
      <c r="T101" s="156">
        <v>6</v>
      </c>
      <c r="U101" s="157"/>
      <c r="V101" s="201"/>
      <c r="W101" s="201"/>
      <c r="X101" s="156">
        <v>7</v>
      </c>
      <c r="Y101" s="157"/>
    </row>
    <row r="102" spans="1:25" ht="18.75" x14ac:dyDescent="0.25">
      <c r="A102" s="169"/>
      <c r="B102" s="170"/>
      <c r="C102" s="170"/>
      <c r="D102" s="170"/>
      <c r="E102" s="170"/>
      <c r="F102" s="170"/>
      <c r="G102" s="170"/>
      <c r="H102" s="170"/>
      <c r="I102" s="171"/>
      <c r="J102" s="162"/>
      <c r="K102" s="46">
        <f t="shared" si="32"/>
        <v>21</v>
      </c>
      <c r="L102" s="153" t="s">
        <v>191</v>
      </c>
      <c r="M102" s="154"/>
      <c r="N102" s="154"/>
      <c r="O102" s="154"/>
      <c r="P102" s="154"/>
      <c r="Q102" s="155"/>
      <c r="R102" s="45">
        <v>2</v>
      </c>
      <c r="S102" s="45">
        <v>4</v>
      </c>
      <c r="T102" s="45">
        <v>6</v>
      </c>
      <c r="U102" s="45">
        <v>6</v>
      </c>
      <c r="V102" s="45"/>
      <c r="W102" s="45">
        <v>3</v>
      </c>
      <c r="X102" s="45"/>
      <c r="Y102" s="45"/>
    </row>
  </sheetData>
  <mergeCells count="64">
    <mergeCell ref="F7:F8"/>
    <mergeCell ref="C6:F6"/>
    <mergeCell ref="V7:W7"/>
    <mergeCell ref="V97:W97"/>
    <mergeCell ref="V99:W99"/>
    <mergeCell ref="V92:W92"/>
    <mergeCell ref="R6:Y6"/>
    <mergeCell ref="N7:Q7"/>
    <mergeCell ref="L7:L8"/>
    <mergeCell ref="R7:S7"/>
    <mergeCell ref="X7:Y7"/>
    <mergeCell ref="T7:U7"/>
    <mergeCell ref="A99:I102"/>
    <mergeCell ref="A92:I98"/>
    <mergeCell ref="A6:A8"/>
    <mergeCell ref="B6:B8"/>
    <mergeCell ref="K7:K8"/>
    <mergeCell ref="J7:J8"/>
    <mergeCell ref="E7:E8"/>
    <mergeCell ref="D7:D8"/>
    <mergeCell ref="C7:C8"/>
    <mergeCell ref="G6:H6"/>
    <mergeCell ref="G7:G8"/>
    <mergeCell ref="H7:H8"/>
    <mergeCell ref="I6:I8"/>
    <mergeCell ref="J6:Q6"/>
    <mergeCell ref="M7:M8"/>
    <mergeCell ref="L102:Q102"/>
    <mergeCell ref="J92:J102"/>
    <mergeCell ref="L92:Q92"/>
    <mergeCell ref="L94:Q94"/>
    <mergeCell ref="L95:Q95"/>
    <mergeCell ref="L96:Q96"/>
    <mergeCell ref="L98:Q98"/>
    <mergeCell ref="L99:Q99"/>
    <mergeCell ref="L97:Q97"/>
    <mergeCell ref="L93:Q93"/>
    <mergeCell ref="R98:S98"/>
    <mergeCell ref="T98:U98"/>
    <mergeCell ref="X98:Y98"/>
    <mergeCell ref="R99:S99"/>
    <mergeCell ref="L100:Q100"/>
    <mergeCell ref="R93:S93"/>
    <mergeCell ref="T93:U93"/>
    <mergeCell ref="X93:Y93"/>
    <mergeCell ref="R97:S97"/>
    <mergeCell ref="T97:U97"/>
    <mergeCell ref="X97:Y97"/>
    <mergeCell ref="A4:Y4"/>
    <mergeCell ref="A5:Y5"/>
    <mergeCell ref="A1:Y1"/>
    <mergeCell ref="A2:Y2"/>
    <mergeCell ref="L101:Q101"/>
    <mergeCell ref="R101:S101"/>
    <mergeCell ref="T101:U101"/>
    <mergeCell ref="X101:Y101"/>
    <mergeCell ref="T99:U99"/>
    <mergeCell ref="X99:Y99"/>
    <mergeCell ref="X100:Y100"/>
    <mergeCell ref="T100:U100"/>
    <mergeCell ref="R100:S100"/>
    <mergeCell ref="R92:S92"/>
    <mergeCell ref="T92:U92"/>
    <mergeCell ref="X92:Y92"/>
  </mergeCells>
  <printOptions horizontalCentered="1" verticalCentered="1"/>
  <pageMargins left="0.19685039370078741" right="0.11811023622047245" top="0.15748031496062992" bottom="0.15748031496062992" header="0.31496062992125984" footer="0.31496062992125984"/>
  <pageSetup paperSize="8" scale="32" fitToHeight="0" orientation="portrait" r:id="rId1"/>
  <ignoredErrors>
    <ignoredError sqref="J62 J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календарный график</vt:lpstr>
      <vt:lpstr>учебный план</vt:lpstr>
      <vt:lpstr>'учебный план'!_ftn1</vt:lpstr>
      <vt:lpstr>'учебный план'!_ftnref1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2018-11-19T09:25:00Z</cp:lastPrinted>
  <dcterms:created xsi:type="dcterms:W3CDTF">2018-10-01T12:59:54Z</dcterms:created>
  <dcterms:modified xsi:type="dcterms:W3CDTF">2018-11-19T10:09:07Z</dcterms:modified>
</cp:coreProperties>
</file>